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E:\01.사이버가디언즈\03.정보보안교육운영지원\01.계획\2022\모집공고\"/>
    </mc:Choice>
  </mc:AlternateContent>
  <xr:revisionPtr revIDLastSave="0" documentId="13_ncr:1_{64CEF9A8-B532-442D-A319-01390C3439C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예산편성예시" sheetId="2" r:id="rId1"/>
  </sheets>
  <definedNames>
    <definedName name="_xlnm.Print_Area" localSheetId="0">예산편성예시!$B$1:$O$52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6" i="2" l="1"/>
  <c r="M13" i="2"/>
  <c r="M12" i="2" s="1"/>
  <c r="M9" i="2"/>
  <c r="M10" i="2"/>
  <c r="M41" i="2"/>
  <c r="M40" i="2"/>
  <c r="M42" i="2"/>
  <c r="M37" i="2"/>
  <c r="M33" i="2"/>
  <c r="M30" i="2"/>
  <c r="M29" i="2" l="1"/>
  <c r="M28" i="2"/>
  <c r="M26" i="2"/>
  <c r="M20" i="2"/>
  <c r="M19" i="2"/>
  <c r="M51" i="2" l="1"/>
  <c r="M50" i="2"/>
  <c r="M46" i="2"/>
  <c r="M36" i="2"/>
  <c r="M34" i="2"/>
  <c r="M27" i="2"/>
  <c r="M25" i="2" s="1"/>
  <c r="M23" i="2"/>
  <c r="M22" i="2" s="1"/>
  <c r="M32" i="2" l="1"/>
  <c r="M8" i="2"/>
  <c r="M45" i="2"/>
  <c r="M35" i="2"/>
  <c r="M49" i="2" l="1"/>
  <c r="M48" i="2" s="1"/>
  <c r="M39" i="2"/>
  <c r="M18" i="2"/>
  <c r="M44" i="2"/>
  <c r="M15" i="2" l="1"/>
  <c r="M7" i="2" s="1"/>
  <c r="M6" i="2" l="1"/>
  <c r="M3" i="2" s="1"/>
  <c r="M4" i="2" l="1"/>
</calcChain>
</file>

<file path=xl/sharedStrings.xml><?xml version="1.0" encoding="utf-8"?>
<sst xmlns="http://schemas.openxmlformats.org/spreadsheetml/2006/main" count="121" uniqueCount="63">
  <si>
    <t>예산 내역</t>
  </si>
  <si>
    <t xml:space="preserve"> =</t>
  </si>
  <si>
    <t>=</t>
  </si>
  <si>
    <t>비목</t>
  </si>
  <si>
    <t>합계</t>
  </si>
  <si>
    <t>*</t>
  </si>
  <si>
    <t>예산</t>
  </si>
  <si>
    <t xml:space="preserve">                 </t>
  </si>
  <si>
    <t>*</t>
    <phoneticPr fontId="4" type="noConversion"/>
  </si>
  <si>
    <t>사업운영비</t>
    <phoneticPr fontId="4" type="noConversion"/>
  </si>
  <si>
    <t>　o 인쇄 및 유인비</t>
    <phoneticPr fontId="4" type="noConversion"/>
  </si>
  <si>
    <t>　o 안내·홍보물 등 제작비</t>
    <phoneticPr fontId="4" type="noConversion"/>
  </si>
  <si>
    <t>　o 각종 수수료 및 사용료</t>
    <phoneticPr fontId="4" type="noConversion"/>
  </si>
  <si>
    <t>여비</t>
    <phoneticPr fontId="4" type="noConversion"/>
  </si>
  <si>
    <t>　o 간행물 등 구입비</t>
    <phoneticPr fontId="4" type="noConversion"/>
  </si>
  <si>
    <t>업무추진비</t>
    <phoneticPr fontId="4" type="noConversion"/>
  </si>
  <si>
    <t>　o 공공요금</t>
    <phoneticPr fontId="4" type="noConversion"/>
  </si>
  <si>
    <t>■ 사업추진비</t>
    <phoneticPr fontId="4" type="noConversion"/>
  </si>
  <si>
    <t>　o 사무용품 및 소모성 물품 구입비</t>
    <phoneticPr fontId="4" type="noConversion"/>
  </si>
  <si>
    <t>■ 일반수용비</t>
  </si>
  <si>
    <t>세목</t>
    <phoneticPr fontId="4" type="noConversion"/>
  </si>
  <si>
    <t>■ 공공요금 및 제세</t>
  </si>
  <si>
    <t>■ 임차료</t>
  </si>
  <si>
    <t>　o 교육훈련비</t>
    <phoneticPr fontId="4" type="noConversion"/>
  </si>
  <si>
    <t>■ 국내여비</t>
  </si>
  <si>
    <t>　　- 교육용 교보재 구입비(참여학생)</t>
    <phoneticPr fontId="4" type="noConversion"/>
  </si>
  <si>
    <t>　　- 정보보안 교육용 교재 제본</t>
    <phoneticPr fontId="4" type="noConversion"/>
  </si>
  <si>
    <t>　　- 사업 운영 관련 홍보용 물품(동아리 단체 티셔츠 등) 및 전단 제작</t>
    <phoneticPr fontId="4" type="noConversion"/>
  </si>
  <si>
    <t>- 기준 : 실소요액</t>
    <phoneticPr fontId="4" type="noConversion"/>
  </si>
  <si>
    <t>　　- 사업 운영 관련 행사 홍보물 (현수막·X배너 등) 제작</t>
    <phoneticPr fontId="4" type="noConversion"/>
  </si>
  <si>
    <t>　　- 회계 정산 위탁 수수료</t>
    <phoneticPr fontId="4" type="noConversion"/>
  </si>
  <si>
    <t>- 해당 항목 예산 변경 불가(60만원 필수 포함)</t>
    <phoneticPr fontId="4" type="noConversion"/>
  </si>
  <si>
    <r>
      <t>- 기준 : 실소요액(</t>
    </r>
    <r>
      <rPr>
        <sz val="12"/>
        <color rgb="FFFF0000"/>
        <rFont val="굴림"/>
        <family val="3"/>
        <charset val="129"/>
      </rPr>
      <t>※ 제작품에는 사이버 가디언즈 BI(로고) 반드시 포함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</si>
  <si>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>- 기준 : 실소요액(</t>
    </r>
    <r>
      <rPr>
        <sz val="12"/>
        <color rgb="FFFF0000"/>
        <rFont val="굴림"/>
        <family val="3"/>
        <charset val="129"/>
      </rPr>
      <t>※ 우체국 우편, 등기, 택배 등은 [공공요금]으로 편성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</si>
  <si>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　　- 외부 활동 교통비(참여학생)</t>
    <phoneticPr fontId="4" type="noConversion"/>
  </si>
  <si>
    <r>
      <t>- 기준 : 실소요액(</t>
    </r>
    <r>
      <rPr>
        <sz val="12"/>
        <color rgb="FFFF0000"/>
        <rFont val="굴림"/>
        <family val="3"/>
        <charset val="129"/>
      </rPr>
      <t>※ 참여교사 비해당 / 참여교사 교통비는 [국내여비]로 편성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</si>
  <si>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　　- 택배, 퀵서비스 이용료(우체국 제외)</t>
    <phoneticPr fontId="4" type="noConversion"/>
  </si>
  <si>
    <t>　　- 외부 활동 참가 보험료(참여교사 및 참여학생)</t>
    <phoneticPr fontId="4" type="noConversion"/>
  </si>
  <si>
    <t>　　- 외부 소속 강사 강의료</t>
    <phoneticPr fontId="4" type="noConversion"/>
  </si>
  <si>
    <t>- 기준 : 온/오프라인 참가비 실소요액</t>
    <phoneticPr fontId="4" type="noConversion"/>
  </si>
  <si>
    <t>　　- 우편택배, 우편등기 등 우편요금(우체국)</t>
    <phoneticPr fontId="4" type="noConversion"/>
  </si>
  <si>
    <t>- 기준 : 우편료 월 기준 100,000원 이하(※ 우체국 제외 택배, 퀵서비스 등은 [각종 수수료 및 사용료]로 편성)</t>
    <phoneticPr fontId="4" type="noConversion"/>
  </si>
  <si>
    <t>- 기준 : 학교 내부 기준 적용하되 별도 기준 없는 경우, 공무원 여비규정 적용</t>
    <phoneticPr fontId="4" type="noConversion"/>
  </si>
  <si>
    <t>　o 국내출장 및 시내출장</t>
    <phoneticPr fontId="4" type="noConversion"/>
  </si>
  <si>
    <t>　o 사업 운영 관련 회의비</t>
    <phoneticPr fontId="4" type="noConversion"/>
  </si>
  <si>
    <t>- 기준 : 1인 30,000원 이내(※ 외부인력 참석 필수)</t>
    <phoneticPr fontId="4" type="noConversion"/>
  </si>
  <si>
    <t>　o 세미나 및 콘퍼런스 참가인원 식비 및 다과비</t>
    <phoneticPr fontId="4" type="noConversion"/>
  </si>
  <si>
    <t>　o 소프트웨어 임차료(AWS, 정보보안 교육용 SW 등)</t>
    <phoneticPr fontId="4" type="noConversion"/>
  </si>
  <si>
    <t>　o 하드웨어/장비 임차료(노트북, 데스크톱, 카메라, 캠코더 등)</t>
    <phoneticPr fontId="4" type="noConversion"/>
  </si>
  <si>
    <t>　o 외부 활동 버스 임차료</t>
    <phoneticPr fontId="4" type="noConversion"/>
  </si>
  <si>
    <t>　　- 교사연수비(참여교사)</t>
    <phoneticPr fontId="4" type="noConversion"/>
  </si>
  <si>
    <t>　　- 세미나 및 콘퍼런스 참가비(참여교사 및 참여학생)</t>
    <phoneticPr fontId="4" type="noConversion"/>
  </si>
  <si>
    <t>- 기준 : 단가 100,000원 이하</t>
    <phoneticPr fontId="4" type="noConversion"/>
  </si>
  <si>
    <r>
      <t xml:space="preserve"> ※ 사무용품 및 소모성 물품 구입비 합계 : </t>
    </r>
    <r>
      <rPr>
        <b/>
        <u/>
        <sz val="12"/>
        <color rgb="FFFF0000"/>
        <rFont val="굴림"/>
        <family val="3"/>
        <charset val="129"/>
      </rPr>
      <t>총 사업비 10%(2,500,000원) 이내</t>
    </r>
    <phoneticPr fontId="4" type="noConversion"/>
  </si>
  <si>
    <t>　　- 사무용품 및 소모성 물품 구입비(참여교사)</t>
    <phoneticPr fontId="4" type="noConversion"/>
  </si>
  <si>
    <t>　o 간식비</t>
    <phoneticPr fontId="4" type="noConversion"/>
  </si>
  <si>
    <r>
      <t xml:space="preserve"> ※ 간식비 합계 : </t>
    </r>
    <r>
      <rPr>
        <b/>
        <u/>
        <sz val="12"/>
        <color rgb="FFFF0000"/>
        <rFont val="굴림"/>
        <family val="3"/>
        <charset val="129"/>
      </rPr>
      <t>총 사업비 10%(2,500,000원) 이내</t>
    </r>
    <phoneticPr fontId="4" type="noConversion"/>
  </si>
  <si>
    <t>　　- 교육생 간식비</t>
    <phoneticPr fontId="4" type="noConversion"/>
  </si>
  <si>
    <r>
      <rPr>
        <sz val="12"/>
        <rFont val="굴림"/>
        <family val="3"/>
        <charset val="129"/>
      </rPr>
      <t>- 기준 : 실소요액(</t>
    </r>
    <r>
      <rPr>
        <sz val="12"/>
        <color rgb="FFFF0000"/>
        <rFont val="굴림"/>
        <family val="3"/>
        <charset val="129"/>
      </rPr>
      <t>※ 브로슈어 등 홍보용 전단은 [안내·홍보물 등 제작비]로 편성</t>
    </r>
    <r>
      <rPr>
        <sz val="12"/>
        <rFont val="굴림"/>
        <family val="3"/>
        <charset val="129"/>
      </rPr>
      <t>)</t>
    </r>
    <phoneticPr fontId="4" type="noConversion"/>
  </si>
  <si>
    <t>　　- 정보보안 교육용 국내도서 구입</t>
    <phoneticPr fontId="4" type="noConversion"/>
  </si>
  <si>
    <r>
      <t>- 기준 : 온/오프라인 참가비 실소요액(</t>
    </r>
    <r>
      <rPr>
        <sz val="12"/>
        <color rgb="FFFF0000"/>
        <rFont val="굴림"/>
        <family val="3"/>
        <charset val="129"/>
      </rPr>
      <t>※ 어학, 자격증 취득 교육 수강 불가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</si>
  <si>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- 기준 : 단일건별 500,000원 이하 지출(500,000원 초과 시 참석자 전원 서명 필요)</t>
    <phoneticPr fontId="4" type="noConversion"/>
  </si>
  <si>
    <t>- 기준 : 학교 내부 기준 적용하되 별도 기준 없는 경우, 공고안내서 &lt;별표1&gt; 참고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</si>
</sst>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41" formatCode="_-* #,##0_-;\-* #,##0_-;_-* &quot;-&quot;_-;_-@_-"/>
    <numFmt numFmtId="23" formatCode="\$#,##0_);\(\$#,##0\)"/>
    <numFmt numFmtId="176" formatCode="#,##0_ ;[Red]\-#,##0\ "/>
    <numFmt numFmtId="177" formatCode="#,###&quot;원&quot;"/>
    <numFmt numFmtId="178" formatCode="#,###&quot;식&quot;"/>
    <numFmt numFmtId="179" formatCode="&quot;* &quot;#,##0"/>
    <numFmt numFmtId="180" formatCode="#,###&quot;회&quot;"/>
    <numFmt numFmtId="181" formatCode="#,###&quot;인&quot;"/>
    <numFmt numFmtId="182" formatCode="#,###&quot;원&quot;\ "/>
    <numFmt numFmtId="183" formatCode="#,###&quot;월&quot;"/>
    <numFmt numFmtId="184" formatCode="#,###&quot;개월&quot;"/>
    <numFmt numFmtId="185" formatCode="#,###&quot;년&quot;"/>
    <numFmt numFmtId="186" formatCode="#,##0_ "/>
    <numFmt numFmtId="187" formatCode="#,###&quot;면&quot;"/>
    <numFmt numFmtId="188" formatCode="#,###&quot;부&quot;"/>
    <numFmt numFmtId="189" formatCode="#,###&quot;종&quot;"/>
    <numFmt numFmtId="190" formatCode="#,##0_);[Red]\(#,##0\)"/>
    <numFmt numFmtId="191" formatCode="#,###&quot;일&quot;"/>
    <numFmt numFmtId="192" formatCode="#,###&quot;H&quot;"/>
    <numFmt numFmtId="193" formatCode="#,###&quot;권&quot;"/>
    <numFmt numFmtId="194" formatCode="##&quot;일*&quot;"/>
    <numFmt numFmtId="195" formatCode="#,##0;[Red]#,##0"/>
    <numFmt numFmtId="196" formatCode="#,###&quot;명&quot;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8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2"/>
      <name val="굴림"/>
      <family val="3"/>
      <charset val="129"/>
    </font>
    <font>
      <b/>
      <u/>
      <sz val="12"/>
      <color rgb="FFFF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000000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41" fontId="1" fillId="0" borderId="0">
      <alignment vertical="center"/>
    </xf>
  </cellStyleXfs>
  <cellXfs count="144">
    <xf numFmtId="0" fontId="0" fillId="0" borderId="0" xfId="0">
      <alignment vertical="center"/>
    </xf>
    <xf numFmtId="176" fontId="2" fillId="2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vertical="center"/>
    </xf>
    <xf numFmtId="3" fontId="2" fillId="2" borderId="0" xfId="1" applyNumberFormat="1" applyFont="1" applyFill="1" applyBorder="1" applyAlignment="1">
      <alignment vertical="center"/>
    </xf>
    <xf numFmtId="3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right" vertical="center"/>
    </xf>
    <xf numFmtId="0" fontId="2" fillId="2" borderId="0" xfId="1" applyNumberFormat="1" applyFont="1" applyFill="1" applyBorder="1" applyAlignment="1">
      <alignment horizontal="left" vertical="center"/>
    </xf>
    <xf numFmtId="41" fontId="2" fillId="2" borderId="0" xfId="2" applyNumberFormat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horizontal="center" vertical="center"/>
    </xf>
    <xf numFmtId="176" fontId="3" fillId="2" borderId="2" xfId="1" applyNumberFormat="1" applyFont="1" applyFill="1" applyBorder="1" applyAlignment="1">
      <alignment horizontal="center" vertical="center"/>
    </xf>
    <xf numFmtId="176" fontId="3" fillId="2" borderId="3" xfId="1" applyNumberFormat="1" applyFont="1" applyFill="1" applyBorder="1" applyAlignment="1">
      <alignment horizontal="center" vertical="center"/>
    </xf>
    <xf numFmtId="176" fontId="3" fillId="2" borderId="0" xfId="1" applyNumberFormat="1" applyFont="1" applyFill="1" applyBorder="1" applyAlignment="1">
      <alignment horizontal="center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2" fillId="2" borderId="3" xfId="1" applyNumberFormat="1" applyFont="1" applyFill="1" applyBorder="1" applyAlignment="1">
      <alignment horizontal="center" vertical="center"/>
    </xf>
    <xf numFmtId="176" fontId="2" fillId="2" borderId="4" xfId="1" applyNumberFormat="1" applyFont="1" applyFill="1" applyBorder="1" applyAlignment="1">
      <alignment horizontal="right" vertical="center"/>
    </xf>
    <xf numFmtId="41" fontId="2" fillId="3" borderId="4" xfId="2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>
      <alignment horizontal="left" vertical="center" indent="1"/>
    </xf>
    <xf numFmtId="176" fontId="3" fillId="2" borderId="5" xfId="1" applyNumberFormat="1" applyFont="1" applyFill="1" applyBorder="1" applyAlignment="1">
      <alignment horizontal="right" vertical="center"/>
    </xf>
    <xf numFmtId="177" fontId="2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horizontal="center" vertical="center"/>
    </xf>
    <xf numFmtId="0" fontId="2" fillId="3" borderId="0" xfId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176" fontId="3" fillId="5" borderId="3" xfId="1" applyNumberFormat="1" applyFont="1" applyFill="1" applyBorder="1" applyAlignment="1">
      <alignment horizontal="center" vertical="center"/>
    </xf>
    <xf numFmtId="176" fontId="2" fillId="5" borderId="0" xfId="1" applyNumberFormat="1" applyFont="1" applyFill="1" applyBorder="1" applyAlignment="1">
      <alignment horizontal="left" vertical="center" indent="1"/>
    </xf>
    <xf numFmtId="176" fontId="2" fillId="5" borderId="0" xfId="1" applyNumberFormat="1" applyFont="1" applyFill="1" applyBorder="1" applyAlignment="1">
      <alignment vertical="center"/>
    </xf>
    <xf numFmtId="0" fontId="2" fillId="5" borderId="3" xfId="1" applyFont="1" applyFill="1" applyBorder="1" applyAlignment="1">
      <alignment horizontal="center" vertical="center"/>
    </xf>
    <xf numFmtId="177" fontId="2" fillId="5" borderId="0" xfId="1" applyNumberFormat="1" applyFont="1" applyFill="1" applyAlignment="1">
      <alignment vertical="center"/>
    </xf>
    <xf numFmtId="0" fontId="2" fillId="5" borderId="0" xfId="1" applyFont="1" applyFill="1" applyAlignment="1">
      <alignment horizontal="center" vertical="center"/>
    </xf>
    <xf numFmtId="0" fontId="2" fillId="5" borderId="0" xfId="1" applyFont="1" applyFill="1" applyAlignment="1">
      <alignment vertical="center"/>
    </xf>
    <xf numFmtId="0" fontId="2" fillId="5" borderId="0" xfId="1" applyFont="1" applyFill="1" applyAlignment="1">
      <alignment horizontal="right" vertical="center"/>
    </xf>
    <xf numFmtId="41" fontId="2" fillId="5" borderId="4" xfId="2" applyFont="1" applyFill="1" applyBorder="1" applyAlignment="1">
      <alignment horizontal="right" vertical="center"/>
    </xf>
    <xf numFmtId="176" fontId="2" fillId="5" borderId="0" xfId="1" applyNumberFormat="1" applyFont="1" applyFill="1" applyAlignment="1">
      <alignment horizontal="left" vertical="center" indent="1"/>
    </xf>
    <xf numFmtId="0" fontId="2" fillId="5" borderId="0" xfId="1" applyNumberFormat="1" applyFont="1" applyFill="1" applyBorder="1" applyAlignment="1">
      <alignment vertical="center"/>
    </xf>
    <xf numFmtId="176" fontId="2" fillId="5" borderId="3" xfId="1" applyNumberFormat="1" applyFont="1" applyFill="1" applyBorder="1" applyAlignment="1">
      <alignment horizontal="center" vertical="center"/>
    </xf>
    <xf numFmtId="186" fontId="2" fillId="5" borderId="0" xfId="2" applyNumberFormat="1" applyFont="1" applyFill="1" applyAlignment="1">
      <alignment horizontal="center" vertical="center"/>
    </xf>
    <xf numFmtId="180" fontId="2" fillId="5" borderId="0" xfId="1" applyNumberFormat="1" applyFont="1" applyFill="1" applyAlignment="1">
      <alignment horizontal="right" vertical="center"/>
    </xf>
    <xf numFmtId="183" fontId="2" fillId="5" borderId="0" xfId="1" applyNumberFormat="1" applyFont="1" applyFill="1" applyAlignment="1">
      <alignment horizontal="right" vertical="center"/>
    </xf>
    <xf numFmtId="176" fontId="2" fillId="5" borderId="0" xfId="1" quotePrefix="1" applyNumberFormat="1" applyFont="1" applyFill="1" applyAlignment="1">
      <alignment horizontal="left" vertical="center" indent="1"/>
    </xf>
    <xf numFmtId="176" fontId="2" fillId="6" borderId="0" xfId="1" applyNumberFormat="1" applyFont="1" applyFill="1" applyAlignment="1">
      <alignment horizontal="left" vertical="center" indent="1"/>
    </xf>
    <xf numFmtId="187" fontId="2" fillId="5" borderId="0" xfId="1" applyNumberFormat="1" applyFont="1" applyFill="1" applyAlignment="1">
      <alignment horizontal="right" vertical="center"/>
    </xf>
    <xf numFmtId="188" fontId="2" fillId="5" borderId="0" xfId="1" applyNumberFormat="1" applyFont="1" applyFill="1" applyAlignment="1">
      <alignment vertical="center"/>
    </xf>
    <xf numFmtId="189" fontId="2" fillId="5" borderId="0" xfId="1" applyNumberFormat="1" applyFont="1" applyFill="1" applyAlignment="1">
      <alignment vertical="center"/>
    </xf>
    <xf numFmtId="41" fontId="2" fillId="6" borderId="4" xfId="2" applyFont="1" applyFill="1" applyBorder="1" applyAlignment="1">
      <alignment horizontal="right" vertical="center"/>
    </xf>
    <xf numFmtId="177" fontId="2" fillId="6" borderId="0" xfId="1" applyNumberFormat="1" applyFont="1" applyFill="1" applyAlignment="1">
      <alignment vertical="center"/>
    </xf>
    <xf numFmtId="182" fontId="2" fillId="6" borderId="0" xfId="2" applyNumberFormat="1" applyFont="1" applyFill="1" applyAlignment="1">
      <alignment horizontal="center" vertical="center"/>
    </xf>
    <xf numFmtId="181" fontId="2" fillId="6" borderId="0" xfId="1" applyNumberFormat="1" applyFont="1" applyFill="1" applyAlignment="1">
      <alignment horizontal="right" vertical="center"/>
    </xf>
    <xf numFmtId="179" fontId="1" fillId="6" borderId="0" xfId="2" applyNumberFormat="1" applyFill="1" applyAlignment="1">
      <alignment horizontal="center" vertical="center"/>
    </xf>
    <xf numFmtId="180" fontId="2" fillId="6" borderId="0" xfId="1" applyNumberFormat="1" applyFont="1" applyFill="1" applyAlignment="1">
      <alignment horizontal="right" vertical="center"/>
    </xf>
    <xf numFmtId="3" fontId="2" fillId="6" borderId="0" xfId="1" applyNumberFormat="1" applyFont="1" applyFill="1" applyAlignment="1">
      <alignment horizontal="center" vertical="center"/>
    </xf>
    <xf numFmtId="190" fontId="2" fillId="6" borderId="0" xfId="1" quotePrefix="1" applyNumberFormat="1" applyFont="1" applyFill="1" applyAlignment="1">
      <alignment horizontal="right" vertical="center"/>
    </xf>
    <xf numFmtId="41" fontId="2" fillId="6" borderId="4" xfId="2" applyFont="1" applyFill="1" applyBorder="1" applyAlignment="1">
      <alignment horizontal="right" vertical="center" shrinkToFit="1"/>
    </xf>
    <xf numFmtId="9" fontId="2" fillId="5" borderId="0" xfId="1" quotePrefix="1" applyNumberFormat="1" applyFont="1" applyFill="1" applyAlignment="1">
      <alignment horizontal="right" vertical="center"/>
    </xf>
    <xf numFmtId="185" fontId="2" fillId="5" borderId="0" xfId="1" applyNumberFormat="1" applyFont="1" applyFill="1" applyAlignment="1">
      <alignment vertical="center"/>
    </xf>
    <xf numFmtId="38" fontId="2" fillId="5" borderId="0" xfId="1" quotePrefix="1" applyNumberFormat="1" applyFont="1" applyFill="1" applyAlignment="1">
      <alignment horizontal="right" vertical="center"/>
    </xf>
    <xf numFmtId="176" fontId="2" fillId="5" borderId="0" xfId="1" quotePrefix="1" applyNumberFormat="1" applyFont="1" applyFill="1" applyAlignment="1">
      <alignment horizontal="left" vertical="center" wrapText="1" indent="1"/>
    </xf>
    <xf numFmtId="179" fontId="2" fillId="6" borderId="0" xfId="2" applyNumberFormat="1" applyFont="1" applyFill="1" applyAlignment="1">
      <alignment horizontal="center" vertical="center"/>
    </xf>
    <xf numFmtId="178" fontId="2" fillId="6" borderId="0" xfId="1" applyNumberFormat="1" applyFont="1" applyFill="1" applyAlignment="1">
      <alignment horizontal="right" vertical="center"/>
    </xf>
    <xf numFmtId="193" fontId="2" fillId="5" borderId="0" xfId="2" applyNumberFormat="1" applyFont="1" applyFill="1">
      <alignment vertical="center"/>
    </xf>
    <xf numFmtId="194" fontId="2" fillId="5" borderId="0" xfId="1" applyNumberFormat="1" applyFont="1" applyFill="1" applyAlignment="1">
      <alignment vertical="center"/>
    </xf>
    <xf numFmtId="1" fontId="2" fillId="5" borderId="0" xfId="1" applyNumberFormat="1" applyFont="1" applyFill="1" applyAlignment="1">
      <alignment vertical="center"/>
    </xf>
    <xf numFmtId="195" fontId="2" fillId="5" borderId="0" xfId="2" applyNumberFormat="1" applyFont="1" applyFill="1" applyAlignment="1">
      <alignment horizontal="right" vertical="center"/>
    </xf>
    <xf numFmtId="182" fontId="2" fillId="5" borderId="0" xfId="2" applyNumberFormat="1" applyFont="1" applyFill="1" applyAlignment="1">
      <alignment horizontal="center" vertical="center"/>
    </xf>
    <xf numFmtId="176" fontId="2" fillId="5" borderId="0" xfId="1" applyNumberFormat="1" applyFont="1" applyFill="1" applyAlignment="1">
      <alignment vertical="center"/>
    </xf>
    <xf numFmtId="179" fontId="2" fillId="5" borderId="0" xfId="2" applyNumberFormat="1" applyFont="1" applyFill="1" applyAlignment="1">
      <alignment horizontal="center" vertical="center"/>
    </xf>
    <xf numFmtId="185" fontId="2" fillId="5" borderId="0" xfId="1" applyNumberFormat="1" applyFont="1" applyFill="1" applyAlignment="1">
      <alignment horizontal="right" vertical="center"/>
    </xf>
    <xf numFmtId="3" fontId="2" fillId="5" borderId="0" xfId="1" applyNumberFormat="1" applyFont="1" applyFill="1" applyAlignment="1">
      <alignment horizontal="center" vertical="center"/>
    </xf>
    <xf numFmtId="190" fontId="2" fillId="5" borderId="0" xfId="1" quotePrefix="1" applyNumberFormat="1" applyFont="1" applyFill="1" applyAlignment="1">
      <alignment horizontal="right" vertical="center"/>
    </xf>
    <xf numFmtId="41" fontId="2" fillId="5" borderId="4" xfId="2" applyFont="1" applyFill="1" applyBorder="1" applyAlignment="1">
      <alignment horizontal="right" vertical="center" shrinkToFit="1"/>
    </xf>
    <xf numFmtId="177" fontId="2" fillId="5" borderId="0" xfId="2" applyNumberFormat="1" applyFont="1" applyFill="1">
      <alignment vertical="center"/>
    </xf>
    <xf numFmtId="191" fontId="2" fillId="6" borderId="0" xfId="2" applyNumberFormat="1" applyFont="1" applyFill="1">
      <alignment vertical="center"/>
    </xf>
    <xf numFmtId="177" fontId="2" fillId="6" borderId="0" xfId="2" applyNumberFormat="1" applyFont="1" applyFill="1">
      <alignment vertical="center"/>
    </xf>
    <xf numFmtId="0" fontId="2" fillId="6" borderId="0" xfId="1" applyFont="1" applyFill="1" applyAlignment="1">
      <alignment horizontal="right" vertical="center"/>
    </xf>
    <xf numFmtId="192" fontId="5" fillId="6" borderId="0" xfId="1" applyNumberFormat="1" applyFont="1" applyFill="1" applyAlignment="1">
      <alignment vertical="distributed"/>
    </xf>
    <xf numFmtId="177" fontId="5" fillId="6" borderId="0" xfId="1" applyNumberFormat="1" applyFont="1" applyFill="1" applyAlignment="1">
      <alignment vertical="center"/>
    </xf>
    <xf numFmtId="182" fontId="5" fillId="6" borderId="0" xfId="2" applyNumberFormat="1" applyFont="1" applyFill="1" applyAlignment="1">
      <alignment horizontal="center" vertical="center"/>
    </xf>
    <xf numFmtId="181" fontId="5" fillId="6" borderId="0" xfId="1" applyNumberFormat="1" applyFont="1" applyFill="1" applyAlignment="1">
      <alignment horizontal="right" vertical="center"/>
    </xf>
    <xf numFmtId="179" fontId="5" fillId="6" borderId="0" xfId="2" applyNumberFormat="1" applyFont="1" applyFill="1" applyAlignment="1">
      <alignment horizontal="center" vertical="center"/>
    </xf>
    <xf numFmtId="192" fontId="5" fillId="6" borderId="0" xfId="1" applyNumberFormat="1" applyFont="1" applyFill="1" applyAlignment="1">
      <alignment vertical="center"/>
    </xf>
    <xf numFmtId="190" fontId="5" fillId="6" borderId="0" xfId="1" quotePrefix="1" applyNumberFormat="1" applyFont="1" applyFill="1" applyAlignment="1">
      <alignment horizontal="right" vertical="center"/>
    </xf>
    <xf numFmtId="23" fontId="2" fillId="6" borderId="0" xfId="2" applyNumberFormat="1" applyFont="1" applyFill="1" applyAlignment="1">
      <alignment horizontal="center" vertical="center"/>
    </xf>
    <xf numFmtId="0" fontId="2" fillId="6" borderId="3" xfId="1" applyFont="1" applyFill="1" applyBorder="1" applyAlignment="1">
      <alignment horizontal="center" vertical="center"/>
    </xf>
    <xf numFmtId="0" fontId="2" fillId="6" borderId="0" xfId="1" applyFont="1" applyFill="1" applyAlignment="1">
      <alignment vertical="center"/>
    </xf>
    <xf numFmtId="0" fontId="2" fillId="6" borderId="0" xfId="1" applyFont="1" applyFill="1" applyAlignment="1">
      <alignment horizontal="center" vertical="center"/>
    </xf>
    <xf numFmtId="196" fontId="2" fillId="6" borderId="0" xfId="1" applyNumberFormat="1" applyFont="1" applyFill="1" applyAlignment="1">
      <alignment horizontal="right" vertical="center"/>
    </xf>
    <xf numFmtId="185" fontId="2" fillId="6" borderId="0" xfId="1" applyNumberFormat="1" applyFont="1" applyFill="1" applyAlignment="1">
      <alignment horizontal="right" vertical="center"/>
    </xf>
    <xf numFmtId="176" fontId="2" fillId="6" borderId="0" xfId="1" applyNumberFormat="1" applyFont="1" applyFill="1" applyAlignment="1">
      <alignment vertical="center"/>
    </xf>
    <xf numFmtId="184" fontId="2" fillId="6" borderId="0" xfId="2" applyNumberFormat="1" applyFont="1" applyFill="1" applyAlignment="1">
      <alignment horizontal="right" vertical="center"/>
    </xf>
    <xf numFmtId="41" fontId="2" fillId="6" borderId="0" xfId="2" applyFont="1" applyFill="1" applyAlignment="1">
      <alignment horizontal="center" vertical="center"/>
    </xf>
    <xf numFmtId="180" fontId="2" fillId="6" borderId="0" xfId="2" applyNumberFormat="1" applyFont="1" applyFill="1">
      <alignment vertical="center"/>
    </xf>
    <xf numFmtId="176" fontId="3" fillId="3" borderId="0" xfId="1" applyNumberFormat="1" applyFont="1" applyFill="1" applyBorder="1" applyAlignment="1">
      <alignment horizontal="center" vertical="center"/>
    </xf>
    <xf numFmtId="176" fontId="3" fillId="3" borderId="4" xfId="1" applyNumberFormat="1" applyFont="1" applyFill="1" applyBorder="1" applyAlignment="1">
      <alignment horizontal="right" vertical="center"/>
    </xf>
    <xf numFmtId="176" fontId="3" fillId="7" borderId="3" xfId="1" applyNumberFormat="1" applyFont="1" applyFill="1" applyBorder="1" applyAlignment="1">
      <alignment horizontal="center" vertical="center"/>
    </xf>
    <xf numFmtId="176" fontId="3" fillId="7" borderId="0" xfId="1" applyNumberFormat="1" applyFont="1" applyFill="1" applyBorder="1" applyAlignment="1">
      <alignment horizontal="center" vertical="center"/>
    </xf>
    <xf numFmtId="176" fontId="3" fillId="7" borderId="4" xfId="1" applyNumberFormat="1" applyFont="1" applyFill="1" applyBorder="1" applyAlignment="1">
      <alignment horizontal="right" vertical="center"/>
    </xf>
    <xf numFmtId="176" fontId="2" fillId="6" borderId="0" xfId="1" quotePrefix="1" applyNumberFormat="1" applyFont="1" applyFill="1" applyAlignment="1">
      <alignment horizontal="left" vertical="center" indent="1"/>
    </xf>
    <xf numFmtId="176" fontId="2" fillId="5" borderId="0" xfId="1" quotePrefix="1" applyNumberFormat="1" applyFont="1" applyFill="1" applyBorder="1" applyAlignment="1">
      <alignment horizontal="left" vertical="center" indent="1"/>
    </xf>
    <xf numFmtId="176" fontId="2" fillId="0" borderId="0" xfId="1" quotePrefix="1" applyNumberFormat="1" applyFont="1" applyFill="1" applyAlignment="1">
      <alignment horizontal="left" vertical="center" wrapText="1" indent="1"/>
    </xf>
    <xf numFmtId="176" fontId="3" fillId="5" borderId="0" xfId="1" applyNumberFormat="1" applyFont="1" applyFill="1" applyBorder="1" applyAlignment="1">
      <alignment horizontal="center" vertical="center"/>
    </xf>
    <xf numFmtId="177" fontId="2" fillId="4" borderId="0" xfId="1" applyNumberFormat="1" applyFont="1" applyFill="1" applyAlignment="1">
      <alignment vertical="center"/>
    </xf>
    <xf numFmtId="23" fontId="2" fillId="4" borderId="0" xfId="2" applyNumberFormat="1" applyFont="1" applyFill="1" applyAlignment="1">
      <alignment horizontal="center" vertical="center"/>
    </xf>
    <xf numFmtId="181" fontId="2" fillId="4" borderId="0" xfId="1" applyNumberFormat="1" applyFont="1" applyFill="1" applyAlignment="1">
      <alignment horizontal="right" vertical="center"/>
    </xf>
    <xf numFmtId="179" fontId="2" fillId="4" borderId="0" xfId="2" applyNumberFormat="1" applyFont="1" applyFill="1" applyAlignment="1">
      <alignment horizontal="center" vertical="center"/>
    </xf>
    <xf numFmtId="180" fontId="2" fillId="4" borderId="0" xfId="1" applyNumberFormat="1" applyFont="1" applyFill="1" applyAlignment="1">
      <alignment horizontal="right" vertical="center"/>
    </xf>
    <xf numFmtId="3" fontId="2" fillId="4" borderId="0" xfId="1" applyNumberFormat="1" applyFont="1" applyFill="1" applyAlignment="1">
      <alignment horizontal="center" vertical="center"/>
    </xf>
    <xf numFmtId="176" fontId="2" fillId="3" borderId="0" xfId="1" applyNumberFormat="1" applyFont="1" applyFill="1" applyAlignment="1">
      <alignment vertical="center"/>
    </xf>
    <xf numFmtId="190" fontId="2" fillId="4" borderId="0" xfId="1" quotePrefix="1" applyNumberFormat="1" applyFont="1" applyFill="1" applyAlignment="1">
      <alignment horizontal="right" vertical="center"/>
    </xf>
    <xf numFmtId="41" fontId="3" fillId="4" borderId="4" xfId="2" applyFont="1" applyFill="1" applyBorder="1" applyAlignment="1">
      <alignment horizontal="right" vertical="center"/>
    </xf>
    <xf numFmtId="176" fontId="2" fillId="5" borderId="4" xfId="1" applyNumberFormat="1" applyFont="1" applyFill="1" applyBorder="1" applyAlignment="1">
      <alignment horizontal="right"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4" borderId="0" xfId="1" quotePrefix="1" applyNumberFormat="1" applyFont="1" applyFill="1" applyBorder="1" applyAlignment="1">
      <alignment vertical="center"/>
    </xf>
    <xf numFmtId="0" fontId="2" fillId="6" borderId="0" xfId="1" applyNumberFormat="1" applyFont="1" applyFill="1" applyBorder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7" borderId="0" xfId="1" applyNumberFormat="1" applyFont="1" applyFill="1" applyBorder="1" applyAlignment="1">
      <alignment horizontal="left" vertical="center"/>
    </xf>
    <xf numFmtId="0" fontId="3" fillId="5" borderId="0" xfId="1" applyNumberFormat="1" applyFont="1" applyFill="1" applyBorder="1" applyAlignment="1">
      <alignment vertical="center"/>
    </xf>
    <xf numFmtId="0" fontId="2" fillId="6" borderId="0" xfId="1" applyNumberFormat="1" applyFont="1" applyFill="1" applyBorder="1" applyAlignment="1">
      <alignment vertical="center"/>
    </xf>
    <xf numFmtId="0" fontId="2" fillId="6" borderId="0" xfId="1" quotePrefix="1" applyNumberFormat="1" applyFont="1" applyFill="1" applyBorder="1" applyAlignment="1">
      <alignment horizontal="left" vertical="center"/>
    </xf>
    <xf numFmtId="0" fontId="2" fillId="6" borderId="0" xfId="1" quotePrefix="1" applyNumberFormat="1" applyFont="1" applyFill="1" applyBorder="1" applyAlignment="1">
      <alignment vertical="center"/>
    </xf>
    <xf numFmtId="0" fontId="2" fillId="5" borderId="0" xfId="1" applyNumberFormat="1" applyFont="1" applyFill="1" applyBorder="1" applyAlignment="1">
      <alignment horizontal="left" vertical="center"/>
    </xf>
    <xf numFmtId="0" fontId="2" fillId="5" borderId="0" xfId="1" quotePrefix="1" applyNumberFormat="1" applyFont="1" applyFill="1" applyBorder="1" applyAlignment="1">
      <alignment vertical="center"/>
    </xf>
    <xf numFmtId="176" fontId="3" fillId="2" borderId="6" xfId="1" applyNumberFormat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>
      <alignment horizontal="center"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5" borderId="7" xfId="1" applyNumberFormat="1" applyFont="1" applyFill="1" applyBorder="1" applyAlignment="1">
      <alignment horizontal="center" vertical="center"/>
    </xf>
    <xf numFmtId="176" fontId="3" fillId="7" borderId="7" xfId="1" applyNumberFormat="1" applyFont="1" applyFill="1" applyBorder="1" applyAlignment="1">
      <alignment horizontal="center" vertical="center"/>
    </xf>
    <xf numFmtId="0" fontId="3" fillId="3" borderId="7" xfId="1" applyNumberFormat="1" applyFont="1" applyFill="1" applyBorder="1" applyAlignment="1">
      <alignment horizontal="left" vertical="center"/>
    </xf>
    <xf numFmtId="0" fontId="2" fillId="5" borderId="7" xfId="1" applyFont="1" applyFill="1" applyBorder="1" applyAlignment="1">
      <alignment horizontal="center" vertical="center"/>
    </xf>
    <xf numFmtId="0" fontId="3" fillId="4" borderId="7" xfId="1" quotePrefix="1" applyNumberFormat="1" applyFont="1" applyFill="1" applyBorder="1" applyAlignment="1">
      <alignment vertical="center"/>
    </xf>
    <xf numFmtId="176" fontId="3" fillId="5" borderId="7" xfId="1" applyNumberFormat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3" fillId="3" borderId="7" xfId="1" applyNumberFormat="1" applyFont="1" applyFill="1" applyBorder="1" applyAlignment="1">
      <alignment vertical="center"/>
    </xf>
    <xf numFmtId="0" fontId="6" fillId="6" borderId="0" xfId="1" applyNumberFormat="1" applyFont="1" applyFill="1" applyBorder="1" applyAlignment="1">
      <alignment vertical="center"/>
    </xf>
    <xf numFmtId="0" fontId="6" fillId="6" borderId="0" xfId="1" quotePrefix="1" applyNumberFormat="1" applyFont="1" applyFill="1" applyBorder="1" applyAlignment="1">
      <alignment horizontal="left" vertical="center" wrapText="1"/>
    </xf>
    <xf numFmtId="0" fontId="8" fillId="5" borderId="0" xfId="1" applyNumberFormat="1" applyFont="1" applyFill="1" applyBorder="1" applyAlignment="1">
      <alignment vertical="center"/>
    </xf>
    <xf numFmtId="0" fontId="6" fillId="6" borderId="0" xfId="1" quotePrefix="1" applyNumberFormat="1" applyFont="1" applyFill="1" applyBorder="1" applyAlignment="1">
      <alignment horizontal="left" vertical="center"/>
    </xf>
    <xf numFmtId="0" fontId="6" fillId="5" borderId="0" xfId="1" quotePrefix="1" applyNumberFormat="1" applyFont="1" applyFill="1" applyBorder="1" applyAlignment="1">
      <alignment vertical="center"/>
    </xf>
    <xf numFmtId="0" fontId="6" fillId="6" borderId="0" xfId="1" quotePrefix="1" applyNumberFormat="1" applyFont="1" applyFill="1" applyBorder="1" applyAlignment="1">
      <alignment vertical="center"/>
    </xf>
    <xf numFmtId="176" fontId="7" fillId="5" borderId="0" xfId="1" quotePrefix="1" applyNumberFormat="1" applyFont="1" applyFill="1" applyAlignment="1">
      <alignment horizontal="left" vertical="center" indent="1"/>
    </xf>
    <xf numFmtId="176" fontId="7" fillId="5" borderId="0" xfId="1" quotePrefix="1" applyNumberFormat="1" applyFont="1" applyFill="1" applyAlignment="1">
      <alignment horizontal="left" vertical="center" wrapText="1" indent="1"/>
    </xf>
    <xf numFmtId="0" fontId="8" fillId="5" borderId="0" xfId="1" quotePrefix="1" applyNumberFormat="1" applyFont="1" applyFill="1" applyBorder="1" applyAlignment="1">
      <alignment horizontal="left" vertical="center"/>
    </xf>
    <xf numFmtId="0" fontId="3" fillId="5" borderId="0" xfId="1" quotePrefix="1" applyNumberFormat="1" applyFont="1" applyFill="1" applyBorder="1" applyAlignment="1">
      <alignment horizontal="left" vertical="center"/>
    </xf>
    <xf numFmtId="0" fontId="3" fillId="6" borderId="0" xfId="1" quotePrefix="1" applyNumberFormat="1" applyFont="1" applyFill="1" applyBorder="1" applyAlignment="1">
      <alignment horizontal="left" vertical="center"/>
    </xf>
  </cellXfs>
  <cellStyles count="4">
    <cellStyle name="쉼표 [0] 2" xfId="3" xr:uid="{00000000-0005-0000-0000-000009000000}"/>
    <cellStyle name="쉼표 [0] 2 2" xfId="2" xr:uid="{00000000-0005-0000-0000-000007000000}"/>
    <cellStyle name="표준" xfId="0" builtinId="0"/>
    <cellStyle name="표준_1226-3차 2" xfId="1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DB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D0CD0-A203-4AD7-89F1-ACF8BB23231F}">
  <sheetPr>
    <tabColor rgb="FFFFC000"/>
  </sheetPr>
  <dimension ref="B1:O52"/>
  <sheetViews>
    <sheetView tabSelected="1" view="pageBreakPreview" zoomScale="90" zoomScaleNormal="100" zoomScaleSheetLayoutView="90" workbookViewId="0">
      <selection activeCell="B1" sqref="B1"/>
    </sheetView>
  </sheetViews>
  <sheetFormatPr defaultColWidth="9" defaultRowHeight="24" customHeight="1" x14ac:dyDescent="0.3"/>
  <cols>
    <col min="1" max="1" width="2.875" style="4" customWidth="1"/>
    <col min="2" max="3" width="20" style="3" customWidth="1"/>
    <col min="4" max="4" width="66.125" style="4" customWidth="1"/>
    <col min="5" max="5" width="17.625" style="5" customWidth="1"/>
    <col min="6" max="6" width="2" style="6" customWidth="1"/>
    <col min="7" max="7" width="9.875" style="4" customWidth="1"/>
    <col min="8" max="8" width="2" style="4" customWidth="1"/>
    <col min="9" max="9" width="9.875" style="7" customWidth="1"/>
    <col min="10" max="10" width="2" style="8" customWidth="1"/>
    <col min="11" max="11" width="12.25" style="7" customWidth="1"/>
    <col min="12" max="12" width="2" style="7" customWidth="1"/>
    <col min="13" max="13" width="20.5" style="9" customWidth="1"/>
    <col min="14" max="14" width="97" style="4" customWidth="1"/>
    <col min="15" max="16384" width="9" style="4"/>
  </cols>
  <sheetData>
    <row r="1" spans="2:14" s="1" customFormat="1" ht="30" customHeight="1" thickBot="1" x14ac:dyDescent="0.35">
      <c r="B1" s="10" t="s">
        <v>3</v>
      </c>
      <c r="C1" s="122" t="s">
        <v>20</v>
      </c>
      <c r="D1" s="11"/>
      <c r="E1" s="11" t="s">
        <v>0</v>
      </c>
      <c r="F1" s="11"/>
      <c r="G1" s="11"/>
      <c r="H1" s="11"/>
      <c r="I1" s="11"/>
      <c r="J1" s="11"/>
      <c r="K1" s="11"/>
      <c r="L1" s="11"/>
      <c r="M1" s="19"/>
    </row>
    <row r="2" spans="2:14" s="1" customFormat="1" ht="30" customHeight="1" x14ac:dyDescent="0.3">
      <c r="B2" s="12" t="s">
        <v>6</v>
      </c>
      <c r="C2" s="123"/>
      <c r="D2" s="13"/>
      <c r="E2" s="13"/>
      <c r="F2" s="13"/>
      <c r="G2" s="13"/>
      <c r="H2" s="13"/>
      <c r="I2" s="13"/>
      <c r="J2" s="13"/>
      <c r="K2" s="13"/>
      <c r="L2" s="13"/>
      <c r="M2" s="14">
        <v>25000000</v>
      </c>
      <c r="N2" s="18"/>
    </row>
    <row r="3" spans="2:14" s="1" customFormat="1" ht="30" customHeight="1" x14ac:dyDescent="0.3">
      <c r="B3" s="12" t="s">
        <v>4</v>
      </c>
      <c r="C3" s="123"/>
      <c r="D3" s="114"/>
      <c r="E3" s="13"/>
      <c r="F3" s="13"/>
      <c r="G3" s="13"/>
      <c r="H3" s="13"/>
      <c r="I3" s="13"/>
      <c r="J3" s="13"/>
      <c r="K3" s="13"/>
      <c r="L3" s="13"/>
      <c r="M3" s="14">
        <f>SUM(M6,M44,M48)</f>
        <v>25000000</v>
      </c>
      <c r="N3" s="18"/>
    </row>
    <row r="4" spans="2:14" s="1" customFormat="1" ht="30" customHeight="1" x14ac:dyDescent="0.3">
      <c r="B4" s="15"/>
      <c r="C4" s="124"/>
      <c r="D4" s="114"/>
      <c r="E4" s="13"/>
      <c r="F4" s="13"/>
      <c r="G4" s="13"/>
      <c r="H4" s="13"/>
      <c r="I4" s="13"/>
      <c r="J4" s="13"/>
      <c r="K4" s="13"/>
      <c r="L4" s="13"/>
      <c r="M4" s="14">
        <f>M2-M3</f>
        <v>0</v>
      </c>
      <c r="N4" s="18"/>
    </row>
    <row r="5" spans="2:14" s="1" customFormat="1" ht="20.100000000000001" customHeight="1" x14ac:dyDescent="0.3">
      <c r="B5" s="35"/>
      <c r="C5" s="125"/>
      <c r="D5" s="8"/>
      <c r="E5" s="13"/>
      <c r="F5" s="13"/>
      <c r="G5" s="13"/>
      <c r="H5" s="13"/>
      <c r="I5" s="13"/>
      <c r="J5" s="13"/>
      <c r="K5" s="13"/>
      <c r="L5" s="13"/>
      <c r="M5" s="16"/>
      <c r="N5" s="18"/>
    </row>
    <row r="6" spans="2:14" s="1" customFormat="1" ht="30" customHeight="1" x14ac:dyDescent="0.3">
      <c r="B6" s="93" t="s">
        <v>9</v>
      </c>
      <c r="C6" s="126"/>
      <c r="D6" s="115"/>
      <c r="E6" s="94"/>
      <c r="F6" s="94"/>
      <c r="G6" s="94"/>
      <c r="H6" s="94"/>
      <c r="I6" s="94"/>
      <c r="J6" s="94"/>
      <c r="K6" s="94"/>
      <c r="L6" s="94"/>
      <c r="M6" s="95">
        <f>SUM(M7,M35,M39)</f>
        <v>23080000</v>
      </c>
      <c r="N6" s="18"/>
    </row>
    <row r="7" spans="2:14" s="26" customFormat="1" ht="30" customHeight="1" x14ac:dyDescent="0.3">
      <c r="B7" s="24"/>
      <c r="C7" s="127" t="s">
        <v>19</v>
      </c>
      <c r="D7" s="110"/>
      <c r="E7" s="91"/>
      <c r="F7" s="91"/>
      <c r="G7" s="91"/>
      <c r="H7" s="91"/>
      <c r="I7" s="91"/>
      <c r="J7" s="91"/>
      <c r="K7" s="91"/>
      <c r="L7" s="91"/>
      <c r="M7" s="92">
        <f>SUM(M8,M12,M15,M18,M22,M25,M32)</f>
        <v>21025000</v>
      </c>
      <c r="N7" s="25"/>
    </row>
    <row r="8" spans="2:14" s="34" customFormat="1" ht="30" customHeight="1" x14ac:dyDescent="0.3">
      <c r="B8" s="27"/>
      <c r="C8" s="128"/>
      <c r="D8" s="116" t="s">
        <v>18</v>
      </c>
      <c r="E8" s="28" t="s">
        <v>7</v>
      </c>
      <c r="F8" s="29"/>
      <c r="G8" s="30"/>
      <c r="H8" s="30"/>
      <c r="I8" s="30"/>
      <c r="J8" s="30"/>
      <c r="K8" s="31"/>
      <c r="L8" s="31"/>
      <c r="M8" s="32">
        <f>SUM(M9:M10)</f>
        <v>2500000</v>
      </c>
      <c r="N8" s="56" t="s">
        <v>53</v>
      </c>
    </row>
    <row r="9" spans="2:14" s="34" customFormat="1" ht="30" customHeight="1" x14ac:dyDescent="0.3">
      <c r="B9" s="35"/>
      <c r="C9" s="125"/>
      <c r="D9" s="134" t="s">
        <v>54</v>
      </c>
      <c r="E9" s="45">
        <v>25000</v>
      </c>
      <c r="F9" s="46" t="s">
        <v>5</v>
      </c>
      <c r="G9" s="47">
        <v>5</v>
      </c>
      <c r="H9" s="29" t="s">
        <v>5</v>
      </c>
      <c r="I9" s="38"/>
      <c r="J9" s="50"/>
      <c r="K9" s="49">
        <v>4</v>
      </c>
      <c r="L9" s="51" t="s">
        <v>2</v>
      </c>
      <c r="M9" s="52">
        <f>E9*G9*K9</f>
        <v>500000</v>
      </c>
      <c r="N9" s="39" t="s">
        <v>52</v>
      </c>
    </row>
    <row r="10" spans="2:14" s="34" customFormat="1" ht="30" customHeight="1" x14ac:dyDescent="0.3">
      <c r="B10" s="35"/>
      <c r="C10" s="125"/>
      <c r="D10" s="134" t="s">
        <v>25</v>
      </c>
      <c r="E10" s="45">
        <v>100000</v>
      </c>
      <c r="F10" s="46" t="s">
        <v>5</v>
      </c>
      <c r="G10" s="58">
        <v>20</v>
      </c>
      <c r="H10" s="57"/>
      <c r="I10" s="38"/>
      <c r="J10" s="29"/>
      <c r="K10" s="49"/>
      <c r="L10" s="51" t="s">
        <v>2</v>
      </c>
      <c r="M10" s="52">
        <f>E10*G10</f>
        <v>2000000</v>
      </c>
      <c r="N10" s="39" t="s">
        <v>52</v>
      </c>
    </row>
    <row r="11" spans="2:14" s="34" customFormat="1" ht="30" customHeight="1" x14ac:dyDescent="0.3">
      <c r="B11" s="35"/>
      <c r="C11" s="125"/>
      <c r="D11" s="134"/>
      <c r="E11" s="45"/>
      <c r="F11" s="46"/>
      <c r="G11" s="47"/>
      <c r="H11" s="57"/>
      <c r="I11" s="38"/>
      <c r="J11" s="29"/>
      <c r="K11" s="49"/>
      <c r="L11" s="51"/>
      <c r="M11" s="52"/>
      <c r="N11" s="56"/>
    </row>
    <row r="12" spans="2:14" s="34" customFormat="1" ht="30" customHeight="1" x14ac:dyDescent="0.3">
      <c r="B12" s="27"/>
      <c r="C12" s="128"/>
      <c r="D12" s="116" t="s">
        <v>55</v>
      </c>
      <c r="E12" s="28" t="s">
        <v>7</v>
      </c>
      <c r="F12" s="29"/>
      <c r="G12" s="30"/>
      <c r="H12" s="30"/>
      <c r="I12" s="30"/>
      <c r="J12" s="30"/>
      <c r="K12" s="31"/>
      <c r="L12" s="31"/>
      <c r="M12" s="32">
        <f>SUM(M13:M13)</f>
        <v>2500000</v>
      </c>
      <c r="N12" s="56" t="s">
        <v>56</v>
      </c>
    </row>
    <row r="13" spans="2:14" s="34" customFormat="1" ht="30" customHeight="1" x14ac:dyDescent="0.3">
      <c r="B13" s="35"/>
      <c r="C13" s="125"/>
      <c r="D13" s="134" t="s">
        <v>57</v>
      </c>
      <c r="E13" s="45">
        <v>500000</v>
      </c>
      <c r="F13" s="46" t="s">
        <v>5</v>
      </c>
      <c r="G13" s="47"/>
      <c r="H13" s="29"/>
      <c r="I13" s="38"/>
      <c r="J13" s="50"/>
      <c r="K13" s="49">
        <v>5</v>
      </c>
      <c r="L13" s="51" t="s">
        <v>2</v>
      </c>
      <c r="M13" s="52">
        <f>E13*K13</f>
        <v>2500000</v>
      </c>
      <c r="N13" s="39" t="s">
        <v>61</v>
      </c>
    </row>
    <row r="14" spans="2:14" s="34" customFormat="1" ht="30" customHeight="1" x14ac:dyDescent="0.3">
      <c r="B14" s="35"/>
      <c r="C14" s="125"/>
      <c r="D14" s="134"/>
      <c r="E14" s="45"/>
      <c r="F14" s="46"/>
      <c r="G14" s="47"/>
      <c r="H14" s="57"/>
      <c r="I14" s="38"/>
      <c r="J14" s="29"/>
      <c r="K14" s="49"/>
      <c r="L14" s="51"/>
      <c r="M14" s="52"/>
      <c r="N14" s="56"/>
    </row>
    <row r="15" spans="2:14" s="34" customFormat="1" ht="30" customHeight="1" x14ac:dyDescent="0.3">
      <c r="B15" s="27"/>
      <c r="C15" s="128"/>
      <c r="D15" s="135" t="s">
        <v>10</v>
      </c>
      <c r="E15" s="28" t="s">
        <v>7</v>
      </c>
      <c r="F15" s="29"/>
      <c r="G15" s="30"/>
      <c r="H15" s="30"/>
      <c r="I15" s="30"/>
      <c r="J15" s="30"/>
      <c r="K15" s="31"/>
      <c r="L15" s="31"/>
      <c r="M15" s="32">
        <f>SUM(M16:M16)</f>
        <v>1000000</v>
      </c>
      <c r="N15" s="140" t="s">
        <v>58</v>
      </c>
    </row>
    <row r="16" spans="2:14" s="34" customFormat="1" ht="30" customHeight="1" x14ac:dyDescent="0.3">
      <c r="B16" s="35"/>
      <c r="C16" s="125"/>
      <c r="D16" s="133" t="s">
        <v>26</v>
      </c>
      <c r="E16" s="28">
        <v>20000</v>
      </c>
      <c r="F16" s="36" t="s">
        <v>5</v>
      </c>
      <c r="G16" s="41"/>
      <c r="H16" s="29"/>
      <c r="I16" s="42">
        <v>50</v>
      </c>
      <c r="J16" s="29"/>
      <c r="K16" s="43"/>
      <c r="L16" s="31" t="s">
        <v>2</v>
      </c>
      <c r="M16" s="44">
        <f>E16*I16</f>
        <v>1000000</v>
      </c>
      <c r="N16" s="140"/>
    </row>
    <row r="17" spans="2:14" s="34" customFormat="1" ht="20.100000000000001" customHeight="1" x14ac:dyDescent="0.3">
      <c r="B17" s="35"/>
      <c r="C17" s="125"/>
      <c r="D17" s="136"/>
      <c r="E17" s="45"/>
      <c r="F17" s="46"/>
      <c r="G17" s="47"/>
      <c r="H17" s="48"/>
      <c r="I17" s="49"/>
      <c r="J17" s="50"/>
      <c r="K17" s="49"/>
      <c r="L17" s="51"/>
      <c r="M17" s="52"/>
      <c r="N17" s="39"/>
    </row>
    <row r="18" spans="2:14" s="34" customFormat="1" ht="30" customHeight="1" x14ac:dyDescent="0.3">
      <c r="B18" s="27"/>
      <c r="C18" s="128"/>
      <c r="D18" s="135" t="s">
        <v>11</v>
      </c>
      <c r="E18" s="28" t="s">
        <v>7</v>
      </c>
      <c r="F18" s="29"/>
      <c r="G18" s="30"/>
      <c r="H18" s="30"/>
      <c r="I18" s="30"/>
      <c r="J18" s="30"/>
      <c r="K18" s="31"/>
      <c r="L18" s="31"/>
      <c r="M18" s="32">
        <f>SUM(M19:M20)</f>
        <v>800000</v>
      </c>
      <c r="N18" s="96" t="s">
        <v>32</v>
      </c>
    </row>
    <row r="19" spans="2:14" s="34" customFormat="1" ht="50.1" customHeight="1" x14ac:dyDescent="0.3">
      <c r="B19" s="27"/>
      <c r="C19" s="128"/>
      <c r="D19" s="137" t="s">
        <v>29</v>
      </c>
      <c r="E19" s="28">
        <v>100000</v>
      </c>
      <c r="F19" s="29" t="s">
        <v>5</v>
      </c>
      <c r="G19" s="53"/>
      <c r="H19" s="29"/>
      <c r="I19" s="54"/>
      <c r="J19" s="29"/>
      <c r="K19" s="49">
        <v>2</v>
      </c>
      <c r="L19" s="55" t="s">
        <v>2</v>
      </c>
      <c r="M19" s="32">
        <f t="shared" ref="M19" si="0">E19*K19</f>
        <v>200000</v>
      </c>
      <c r="N19" s="56"/>
    </row>
    <row r="20" spans="2:14" s="34" customFormat="1" ht="30" customHeight="1" x14ac:dyDescent="0.3">
      <c r="B20" s="27"/>
      <c r="C20" s="128"/>
      <c r="D20" s="137" t="s">
        <v>27</v>
      </c>
      <c r="E20" s="45">
        <v>30000</v>
      </c>
      <c r="F20" s="46" t="s">
        <v>5</v>
      </c>
      <c r="G20" s="47">
        <v>20</v>
      </c>
      <c r="H20" s="57" t="s">
        <v>5</v>
      </c>
      <c r="I20" s="38"/>
      <c r="J20" s="29"/>
      <c r="K20" s="49">
        <v>1</v>
      </c>
      <c r="L20" s="55" t="s">
        <v>2</v>
      </c>
      <c r="M20" s="32">
        <f>E20*G20*K20</f>
        <v>600000</v>
      </c>
      <c r="N20" s="56"/>
    </row>
    <row r="21" spans="2:14" s="34" customFormat="1" ht="20.100000000000001" customHeight="1" x14ac:dyDescent="0.3">
      <c r="B21" s="35"/>
      <c r="C21" s="125"/>
      <c r="D21" s="118"/>
      <c r="E21" s="45"/>
      <c r="F21" s="46"/>
      <c r="G21" s="47"/>
      <c r="H21" s="57"/>
      <c r="I21" s="58"/>
      <c r="J21" s="50"/>
      <c r="K21" s="58"/>
      <c r="L21" s="51"/>
      <c r="M21" s="52"/>
      <c r="N21" s="39"/>
    </row>
    <row r="22" spans="2:14" s="34" customFormat="1" ht="30" customHeight="1" x14ac:dyDescent="0.3">
      <c r="B22" s="27"/>
      <c r="C22" s="128"/>
      <c r="D22" s="116" t="s">
        <v>14</v>
      </c>
      <c r="E22" s="28" t="s">
        <v>7</v>
      </c>
      <c r="F22" s="29"/>
      <c r="G22" s="30"/>
      <c r="H22" s="30"/>
      <c r="I22" s="30"/>
      <c r="J22" s="30"/>
      <c r="K22" s="31"/>
      <c r="L22" s="31"/>
      <c r="M22" s="32">
        <f>SUM(M23:M23)</f>
        <v>900000</v>
      </c>
      <c r="N22" s="39" t="s">
        <v>28</v>
      </c>
    </row>
    <row r="23" spans="2:14" s="34" customFormat="1" ht="30" customHeight="1" x14ac:dyDescent="0.3">
      <c r="B23" s="35"/>
      <c r="C23" s="125"/>
      <c r="D23" s="138" t="s">
        <v>59</v>
      </c>
      <c r="E23" s="45">
        <v>30000</v>
      </c>
      <c r="F23" s="29" t="s">
        <v>8</v>
      </c>
      <c r="G23" s="59">
        <v>30</v>
      </c>
      <c r="H23" s="60"/>
      <c r="I23" s="61"/>
      <c r="J23" s="31"/>
      <c r="K23" s="62"/>
      <c r="L23" s="55" t="s">
        <v>2</v>
      </c>
      <c r="M23" s="32">
        <f>E23*G23</f>
        <v>900000</v>
      </c>
      <c r="N23" s="56"/>
    </row>
    <row r="24" spans="2:14" s="34" customFormat="1" ht="20.100000000000001" customHeight="1" x14ac:dyDescent="0.3">
      <c r="B24" s="35"/>
      <c r="C24" s="125"/>
      <c r="D24" s="120"/>
      <c r="E24" s="28"/>
      <c r="F24" s="63"/>
      <c r="G24" s="64"/>
      <c r="H24" s="65"/>
      <c r="I24" s="66"/>
      <c r="J24" s="67"/>
      <c r="K24" s="37"/>
      <c r="L24" s="68"/>
      <c r="M24" s="69"/>
      <c r="N24" s="39"/>
    </row>
    <row r="25" spans="2:14" s="34" customFormat="1" ht="30" customHeight="1" x14ac:dyDescent="0.3">
      <c r="B25" s="27"/>
      <c r="C25" s="128"/>
      <c r="D25" s="116" t="s">
        <v>12</v>
      </c>
      <c r="E25" s="28" t="s">
        <v>7</v>
      </c>
      <c r="F25" s="29"/>
      <c r="G25" s="30"/>
      <c r="H25" s="30"/>
      <c r="I25" s="30"/>
      <c r="J25" s="30"/>
      <c r="K25" s="31"/>
      <c r="L25" s="31"/>
      <c r="M25" s="32">
        <f>SUM(M26:M30)</f>
        <v>8325000</v>
      </c>
      <c r="N25" s="40"/>
    </row>
    <row r="26" spans="2:14" s="34" customFormat="1" ht="30" customHeight="1" x14ac:dyDescent="0.3">
      <c r="B26" s="27"/>
      <c r="C26" s="128"/>
      <c r="D26" s="120" t="s">
        <v>30</v>
      </c>
      <c r="E26" s="70">
        <v>600000</v>
      </c>
      <c r="F26" s="67" t="s">
        <v>5</v>
      </c>
      <c r="G26" s="37"/>
      <c r="H26" s="65"/>
      <c r="I26" s="37"/>
      <c r="J26" s="30"/>
      <c r="K26" s="37">
        <v>1</v>
      </c>
      <c r="L26" s="31" t="s">
        <v>1</v>
      </c>
      <c r="M26" s="32">
        <f>E26*K26</f>
        <v>600000</v>
      </c>
      <c r="N26" s="139" t="s">
        <v>31</v>
      </c>
    </row>
    <row r="27" spans="2:14" s="34" customFormat="1" ht="30" customHeight="1" x14ac:dyDescent="0.3">
      <c r="B27" s="35"/>
      <c r="C27" s="125"/>
      <c r="D27" s="120" t="s">
        <v>36</v>
      </c>
      <c r="E27" s="70">
        <v>20000</v>
      </c>
      <c r="F27" s="67" t="s">
        <v>5</v>
      </c>
      <c r="G27" s="37"/>
      <c r="H27" s="65"/>
      <c r="I27" s="37"/>
      <c r="J27" s="30"/>
      <c r="K27" s="37">
        <v>5</v>
      </c>
      <c r="L27" s="31" t="s">
        <v>1</v>
      </c>
      <c r="M27" s="32">
        <f>E27*K27</f>
        <v>100000</v>
      </c>
      <c r="N27" s="39" t="s">
        <v>33</v>
      </c>
    </row>
    <row r="28" spans="2:14" s="34" customFormat="1" ht="30" customHeight="1" x14ac:dyDescent="0.3">
      <c r="B28" s="35"/>
      <c r="C28" s="125"/>
      <c r="D28" s="120" t="s">
        <v>34</v>
      </c>
      <c r="E28" s="70">
        <v>5000</v>
      </c>
      <c r="F28" s="46" t="s">
        <v>5</v>
      </c>
      <c r="G28" s="47">
        <v>20</v>
      </c>
      <c r="H28" s="57" t="s">
        <v>5</v>
      </c>
      <c r="I28" s="37"/>
      <c r="J28" s="30"/>
      <c r="K28" s="37">
        <v>5</v>
      </c>
      <c r="L28" s="31" t="s">
        <v>1</v>
      </c>
      <c r="M28" s="32">
        <f>E28*K28*G28</f>
        <v>500000</v>
      </c>
      <c r="N28" s="39" t="s">
        <v>35</v>
      </c>
    </row>
    <row r="29" spans="2:14" s="34" customFormat="1" ht="30" customHeight="1" x14ac:dyDescent="0.3">
      <c r="B29" s="35"/>
      <c r="C29" s="125"/>
      <c r="D29" s="120" t="s">
        <v>37</v>
      </c>
      <c r="E29" s="45">
        <v>1000</v>
      </c>
      <c r="F29" s="46" t="s">
        <v>5</v>
      </c>
      <c r="G29" s="47">
        <v>25</v>
      </c>
      <c r="H29" s="57" t="s">
        <v>5</v>
      </c>
      <c r="I29" s="71"/>
      <c r="J29" s="50"/>
      <c r="K29" s="49">
        <v>5</v>
      </c>
      <c r="L29" s="51" t="s">
        <v>2</v>
      </c>
      <c r="M29" s="52">
        <f>E29*G29*K29</f>
        <v>125000</v>
      </c>
      <c r="N29" s="39" t="s">
        <v>28</v>
      </c>
    </row>
    <row r="30" spans="2:14" s="34" customFormat="1" ht="37.5" customHeight="1" x14ac:dyDescent="0.3">
      <c r="B30" s="35"/>
      <c r="C30" s="125"/>
      <c r="D30" s="120" t="s">
        <v>38</v>
      </c>
      <c r="E30" s="72">
        <v>100000</v>
      </c>
      <c r="F30" s="46" t="s">
        <v>5</v>
      </c>
      <c r="G30" s="47"/>
      <c r="H30" s="57"/>
      <c r="I30" s="74">
        <v>70</v>
      </c>
      <c r="J30" s="57"/>
      <c r="K30" s="49"/>
      <c r="L30" s="73" t="s">
        <v>2</v>
      </c>
      <c r="M30" s="44">
        <f>E30*I30</f>
        <v>7000000</v>
      </c>
      <c r="N30" s="39" t="s">
        <v>62</v>
      </c>
    </row>
    <row r="31" spans="2:14" s="34" customFormat="1" ht="20.100000000000001" customHeight="1" x14ac:dyDescent="0.3">
      <c r="B31" s="35"/>
      <c r="C31" s="125"/>
      <c r="D31" s="112"/>
      <c r="E31" s="75"/>
      <c r="F31" s="76"/>
      <c r="G31" s="77"/>
      <c r="H31" s="78"/>
      <c r="I31" s="79"/>
      <c r="J31" s="50"/>
      <c r="K31" s="49"/>
      <c r="L31" s="80"/>
      <c r="M31" s="52"/>
      <c r="N31" s="56"/>
    </row>
    <row r="32" spans="2:14" s="34" customFormat="1" ht="30" customHeight="1" x14ac:dyDescent="0.3">
      <c r="B32" s="27"/>
      <c r="C32" s="128"/>
      <c r="D32" s="116" t="s">
        <v>23</v>
      </c>
      <c r="E32" s="28" t="s">
        <v>7</v>
      </c>
      <c r="F32" s="29"/>
      <c r="G32" s="30"/>
      <c r="H32" s="30"/>
      <c r="I32" s="30"/>
      <c r="J32" s="30"/>
      <c r="K32" s="31"/>
      <c r="L32" s="31"/>
      <c r="M32" s="32">
        <f>SUM(M33:M34)</f>
        <v>5000000</v>
      </c>
      <c r="N32" s="96"/>
    </row>
    <row r="33" spans="2:15" s="34" customFormat="1" ht="30" customHeight="1" x14ac:dyDescent="0.3">
      <c r="B33" s="27"/>
      <c r="C33" s="128"/>
      <c r="D33" s="121" t="s">
        <v>50</v>
      </c>
      <c r="E33" s="45">
        <v>1500000</v>
      </c>
      <c r="F33" s="81" t="s">
        <v>5</v>
      </c>
      <c r="G33" s="47">
        <v>2</v>
      </c>
      <c r="H33" s="57"/>
      <c r="I33" s="49"/>
      <c r="J33" s="50"/>
      <c r="K33" s="49"/>
      <c r="L33" s="51" t="s">
        <v>2</v>
      </c>
      <c r="M33" s="32">
        <f>E33*G33</f>
        <v>3000000</v>
      </c>
      <c r="N33" s="96" t="s">
        <v>60</v>
      </c>
    </row>
    <row r="34" spans="2:15" s="34" customFormat="1" ht="30" customHeight="1" x14ac:dyDescent="0.3">
      <c r="B34" s="35"/>
      <c r="C34" s="125"/>
      <c r="D34" s="119" t="s">
        <v>51</v>
      </c>
      <c r="E34" s="45">
        <v>100000</v>
      </c>
      <c r="F34" s="81" t="s">
        <v>5</v>
      </c>
      <c r="G34" s="47">
        <v>10</v>
      </c>
      <c r="H34" s="57" t="s">
        <v>5</v>
      </c>
      <c r="I34" s="49"/>
      <c r="J34" s="31"/>
      <c r="K34" s="49">
        <v>2</v>
      </c>
      <c r="L34" s="55" t="s">
        <v>2</v>
      </c>
      <c r="M34" s="32">
        <f>E34*G34*K34</f>
        <v>2000000</v>
      </c>
      <c r="N34" s="96" t="s">
        <v>39</v>
      </c>
    </row>
    <row r="35" spans="2:15" s="34" customFormat="1" ht="30" customHeight="1" x14ac:dyDescent="0.3">
      <c r="B35" s="35"/>
      <c r="C35" s="129" t="s">
        <v>21</v>
      </c>
      <c r="D35" s="111"/>
      <c r="E35" s="100"/>
      <c r="F35" s="101"/>
      <c r="G35" s="102"/>
      <c r="H35" s="103"/>
      <c r="I35" s="104"/>
      <c r="J35" s="105"/>
      <c r="K35" s="106"/>
      <c r="L35" s="107"/>
      <c r="M35" s="108">
        <f>M36</f>
        <v>55000</v>
      </c>
      <c r="N35" s="39"/>
    </row>
    <row r="36" spans="2:15" s="26" customFormat="1" ht="30" customHeight="1" x14ac:dyDescent="0.3">
      <c r="B36" s="24"/>
      <c r="C36" s="130"/>
      <c r="D36" s="116" t="s">
        <v>16</v>
      </c>
      <c r="E36" s="99"/>
      <c r="F36" s="99"/>
      <c r="G36" s="99"/>
      <c r="H36" s="99"/>
      <c r="I36" s="99"/>
      <c r="J36" s="99"/>
      <c r="K36" s="99"/>
      <c r="L36" s="99"/>
      <c r="M36" s="109">
        <f>M37</f>
        <v>55000</v>
      </c>
      <c r="N36" s="97"/>
    </row>
    <row r="37" spans="2:15" s="34" customFormat="1" ht="30" customHeight="1" x14ac:dyDescent="0.3">
      <c r="B37" s="82"/>
      <c r="C37" s="131"/>
      <c r="D37" s="120" t="s">
        <v>40</v>
      </c>
      <c r="E37" s="70">
        <v>5000</v>
      </c>
      <c r="F37" s="67" t="s">
        <v>5</v>
      </c>
      <c r="G37" s="37"/>
      <c r="H37" s="65"/>
      <c r="I37" s="37"/>
      <c r="J37" s="30"/>
      <c r="K37" s="37">
        <v>11</v>
      </c>
      <c r="L37" s="31" t="s">
        <v>1</v>
      </c>
      <c r="M37" s="32">
        <f>E37*K37</f>
        <v>55000</v>
      </c>
      <c r="N37" s="97" t="s">
        <v>41</v>
      </c>
    </row>
    <row r="38" spans="2:15" s="34" customFormat="1" ht="20.100000000000001" customHeight="1" x14ac:dyDescent="0.3">
      <c r="B38" s="82"/>
      <c r="C38" s="131"/>
      <c r="D38" s="120"/>
      <c r="E38" s="70"/>
      <c r="F38" s="67"/>
      <c r="G38" s="37"/>
      <c r="H38" s="65"/>
      <c r="I38" s="37"/>
      <c r="J38" s="30"/>
      <c r="K38" s="37"/>
      <c r="L38" s="31"/>
      <c r="M38" s="32"/>
      <c r="N38" s="56"/>
    </row>
    <row r="39" spans="2:15" s="26" customFormat="1" ht="30" customHeight="1" x14ac:dyDescent="0.3">
      <c r="B39" s="24"/>
      <c r="C39" s="127" t="s">
        <v>22</v>
      </c>
      <c r="D39" s="110"/>
      <c r="E39" s="91"/>
      <c r="F39" s="91"/>
      <c r="G39" s="91"/>
      <c r="H39" s="91"/>
      <c r="I39" s="91"/>
      <c r="J39" s="91"/>
      <c r="K39" s="91"/>
      <c r="L39" s="91"/>
      <c r="M39" s="92">
        <f>SUM(M40:M42)</f>
        <v>2000000</v>
      </c>
      <c r="N39" s="25"/>
    </row>
    <row r="40" spans="2:15" s="26" customFormat="1" ht="50.1" customHeight="1" x14ac:dyDescent="0.3">
      <c r="B40" s="24"/>
      <c r="C40" s="130"/>
      <c r="D40" s="141" t="s">
        <v>48</v>
      </c>
      <c r="E40" s="72">
        <v>500000</v>
      </c>
      <c r="F40" s="81" t="s">
        <v>5</v>
      </c>
      <c r="G40" s="58">
        <v>2</v>
      </c>
      <c r="H40" s="57"/>
      <c r="I40" s="49"/>
      <c r="J40" s="83"/>
      <c r="K40" s="49"/>
      <c r="L40" s="73" t="s">
        <v>2</v>
      </c>
      <c r="M40" s="44">
        <f>E40*G40</f>
        <v>1000000</v>
      </c>
      <c r="N40" s="56"/>
    </row>
    <row r="41" spans="2:15" s="34" customFormat="1" ht="50.1" customHeight="1" x14ac:dyDescent="0.3">
      <c r="B41" s="35"/>
      <c r="C41" s="125"/>
      <c r="D41" s="141" t="s">
        <v>47</v>
      </c>
      <c r="E41" s="72">
        <v>200000</v>
      </c>
      <c r="F41" s="46" t="s">
        <v>5</v>
      </c>
      <c r="G41" s="58">
        <v>2</v>
      </c>
      <c r="H41" s="57"/>
      <c r="I41" s="49"/>
      <c r="J41" s="83"/>
      <c r="K41" s="49"/>
      <c r="L41" s="73" t="s">
        <v>2</v>
      </c>
      <c r="M41" s="44">
        <f>E41*G41</f>
        <v>400000</v>
      </c>
      <c r="N41" s="56"/>
    </row>
    <row r="42" spans="2:15" s="34" customFormat="1" ht="50.1" customHeight="1" x14ac:dyDescent="0.3">
      <c r="B42" s="35"/>
      <c r="C42" s="125"/>
      <c r="D42" s="141" t="s">
        <v>49</v>
      </c>
      <c r="E42" s="45">
        <v>300000</v>
      </c>
      <c r="F42" s="81" t="s">
        <v>5</v>
      </c>
      <c r="G42" s="47"/>
      <c r="H42" s="57"/>
      <c r="I42" s="49"/>
      <c r="J42" s="31"/>
      <c r="K42" s="49">
        <v>2</v>
      </c>
      <c r="L42" s="55" t="s">
        <v>2</v>
      </c>
      <c r="M42" s="32">
        <f>E42*K42</f>
        <v>600000</v>
      </c>
      <c r="N42" s="56"/>
    </row>
    <row r="43" spans="2:15" s="34" customFormat="1" ht="20.100000000000001" customHeight="1" x14ac:dyDescent="0.3">
      <c r="B43" s="35"/>
      <c r="C43" s="125"/>
      <c r="D43" s="117"/>
      <c r="E43" s="72"/>
      <c r="F43" s="84"/>
      <c r="G43" s="85"/>
      <c r="H43" s="50"/>
      <c r="I43" s="86"/>
      <c r="J43" s="87"/>
      <c r="K43" s="88"/>
      <c r="L43" s="73"/>
      <c r="M43" s="44"/>
      <c r="N43" s="56"/>
      <c r="O43" s="56"/>
    </row>
    <row r="44" spans="2:15" s="26" customFormat="1" ht="30" customHeight="1" x14ac:dyDescent="0.3">
      <c r="B44" s="93" t="s">
        <v>13</v>
      </c>
      <c r="C44" s="126"/>
      <c r="D44" s="115"/>
      <c r="E44" s="94"/>
      <c r="F44" s="94"/>
      <c r="G44" s="94"/>
      <c r="H44" s="94"/>
      <c r="I44" s="94"/>
      <c r="J44" s="94"/>
      <c r="K44" s="94"/>
      <c r="L44" s="94"/>
      <c r="M44" s="95">
        <f>M45</f>
        <v>300000</v>
      </c>
      <c r="N44" s="25"/>
    </row>
    <row r="45" spans="2:15" s="34" customFormat="1" ht="30" customHeight="1" x14ac:dyDescent="0.3">
      <c r="B45" s="27"/>
      <c r="C45" s="132" t="s">
        <v>24</v>
      </c>
      <c r="D45" s="113"/>
      <c r="E45" s="20" t="s">
        <v>7</v>
      </c>
      <c r="F45" s="21"/>
      <c r="G45" s="22"/>
      <c r="H45" s="22"/>
      <c r="I45" s="22"/>
      <c r="J45" s="22"/>
      <c r="K45" s="23"/>
      <c r="L45" s="23"/>
      <c r="M45" s="17">
        <f>SUM(M46:M46)</f>
        <v>300000</v>
      </c>
      <c r="N45" s="33"/>
    </row>
    <row r="46" spans="2:15" s="34" customFormat="1" ht="30" customHeight="1" x14ac:dyDescent="0.3">
      <c r="B46" s="35"/>
      <c r="C46" s="125"/>
      <c r="D46" s="142" t="s">
        <v>43</v>
      </c>
      <c r="E46" s="72">
        <v>50000</v>
      </c>
      <c r="F46" s="89" t="s">
        <v>5</v>
      </c>
      <c r="G46" s="47">
        <v>3</v>
      </c>
      <c r="H46" s="89" t="s">
        <v>5</v>
      </c>
      <c r="I46" s="90"/>
      <c r="J46" s="89"/>
      <c r="K46" s="90">
        <v>2</v>
      </c>
      <c r="L46" s="73" t="s">
        <v>2</v>
      </c>
      <c r="M46" s="44">
        <f>E46*G46*K46</f>
        <v>300000</v>
      </c>
      <c r="N46" s="56" t="s">
        <v>42</v>
      </c>
    </row>
    <row r="47" spans="2:15" s="34" customFormat="1" ht="20.100000000000001" customHeight="1" x14ac:dyDescent="0.3">
      <c r="B47" s="35"/>
      <c r="C47" s="125"/>
      <c r="D47" s="120"/>
      <c r="E47" s="72"/>
      <c r="F47" s="89"/>
      <c r="G47" s="47"/>
      <c r="H47" s="89"/>
      <c r="I47" s="90"/>
      <c r="J47" s="89"/>
      <c r="K47" s="90"/>
      <c r="L47" s="73"/>
      <c r="M47" s="44"/>
      <c r="N47" s="39"/>
    </row>
    <row r="48" spans="2:15" s="26" customFormat="1" ht="30" customHeight="1" x14ac:dyDescent="0.3">
      <c r="B48" s="93" t="s">
        <v>15</v>
      </c>
      <c r="C48" s="126"/>
      <c r="D48" s="115"/>
      <c r="E48" s="94"/>
      <c r="F48" s="94"/>
      <c r="G48" s="94"/>
      <c r="H48" s="94"/>
      <c r="I48" s="94"/>
      <c r="J48" s="94"/>
      <c r="K48" s="94"/>
      <c r="L48" s="94"/>
      <c r="M48" s="95">
        <f>M49</f>
        <v>1620000</v>
      </c>
      <c r="N48" s="25"/>
    </row>
    <row r="49" spans="2:15" s="26" customFormat="1" ht="30" customHeight="1" x14ac:dyDescent="0.3">
      <c r="B49" s="27"/>
      <c r="C49" s="132" t="s">
        <v>17</v>
      </c>
      <c r="D49" s="113"/>
      <c r="E49" s="20" t="s">
        <v>7</v>
      </c>
      <c r="F49" s="21"/>
      <c r="G49" s="22"/>
      <c r="H49" s="22"/>
      <c r="I49" s="22"/>
      <c r="J49" s="22"/>
      <c r="K49" s="23"/>
      <c r="L49" s="23"/>
      <c r="M49" s="17">
        <f>SUM(M50:M51)</f>
        <v>1620000</v>
      </c>
      <c r="N49" s="39" t="s">
        <v>45</v>
      </c>
      <c r="O49" s="56"/>
    </row>
    <row r="50" spans="2:15" s="2" customFormat="1" ht="30" customHeight="1" x14ac:dyDescent="0.3">
      <c r="B50" s="82"/>
      <c r="C50" s="131"/>
      <c r="D50" s="143" t="s">
        <v>44</v>
      </c>
      <c r="E50" s="45">
        <v>30000</v>
      </c>
      <c r="F50" s="29" t="s">
        <v>5</v>
      </c>
      <c r="G50" s="47">
        <v>6</v>
      </c>
      <c r="H50" s="57" t="s">
        <v>5</v>
      </c>
      <c r="I50" s="49"/>
      <c r="J50" s="31"/>
      <c r="K50" s="49">
        <v>7</v>
      </c>
      <c r="L50" s="55" t="s">
        <v>2</v>
      </c>
      <c r="M50" s="32">
        <f>E50*G50*K50</f>
        <v>1260000</v>
      </c>
      <c r="N50" s="39" t="s">
        <v>61</v>
      </c>
      <c r="O50" s="98"/>
    </row>
    <row r="51" spans="2:15" s="2" customFormat="1" ht="30" customHeight="1" x14ac:dyDescent="0.3">
      <c r="B51" s="82"/>
      <c r="C51" s="131"/>
      <c r="D51" s="143" t="s">
        <v>46</v>
      </c>
      <c r="E51" s="45">
        <v>30000</v>
      </c>
      <c r="F51" s="46" t="s">
        <v>5</v>
      </c>
      <c r="G51" s="47">
        <v>6</v>
      </c>
      <c r="H51" s="57" t="s">
        <v>5</v>
      </c>
      <c r="I51" s="49"/>
      <c r="J51" s="50"/>
      <c r="K51" s="49">
        <v>2</v>
      </c>
      <c r="L51" s="51" t="s">
        <v>2</v>
      </c>
      <c r="M51" s="52">
        <f>E51*G51*K51</f>
        <v>360000</v>
      </c>
      <c r="N51" s="39" t="s">
        <v>61</v>
      </c>
      <c r="O51" s="98"/>
    </row>
    <row r="52" spans="2:15" s="2" customFormat="1" ht="20.100000000000001" customHeight="1" x14ac:dyDescent="0.3">
      <c r="B52" s="82"/>
      <c r="C52" s="131"/>
      <c r="D52" s="118"/>
      <c r="E52" s="72"/>
      <c r="F52" s="81"/>
      <c r="G52" s="47"/>
      <c r="H52" s="57"/>
      <c r="I52" s="49"/>
      <c r="J52" s="83"/>
      <c r="K52" s="49"/>
      <c r="L52" s="73"/>
      <c r="M52" s="52"/>
      <c r="N52" s="96"/>
      <c r="O52" s="98"/>
    </row>
  </sheetData>
  <sheetProtection formatCells="0" formatColumns="0" formatRows="0" insertColumns="0" insertRows="0" insertHyperlinks="0" deleteColumns="0"/>
  <phoneticPr fontId="4" type="noConversion"/>
  <printOptions horizontalCentered="1"/>
  <pageMargins left="0.19685039370078741" right="0.19685039370078741" top="0.19685039370078741" bottom="0.19685039370078741" header="0" footer="0"/>
  <pageSetup paperSize="9" scale="4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568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예산편성예시</vt:lpstr>
      <vt:lpstr>예산편성예시!Print_Area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ym.yoo</dc:creator>
  <cp:lastModifiedBy>BoB</cp:lastModifiedBy>
  <cp:revision>44</cp:revision>
  <cp:lastPrinted>2020-12-11T00:08:24Z</cp:lastPrinted>
  <dcterms:created xsi:type="dcterms:W3CDTF">2020-02-04T00:40:07Z</dcterms:created>
  <dcterms:modified xsi:type="dcterms:W3CDTF">2022-03-08T05:18:31Z</dcterms:modified>
  <cp:version>1000.0100.01</cp:version>
</cp:coreProperties>
</file>