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9320" windowHeight="11925"/>
  </bookViews>
  <sheets>
    <sheet name="배치표" sheetId="1" r:id="rId1"/>
  </sheets>
  <definedNames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</definedNames>
  <calcPr calcId="125725"/>
</workbook>
</file>

<file path=xl/calcChain.xml><?xml version="1.0" encoding="utf-8"?>
<calcChain xmlns="http://schemas.openxmlformats.org/spreadsheetml/2006/main">
  <c r="AM32" i="1"/>
  <c r="AM31"/>
  <c r="AM30"/>
  <c r="AM29"/>
  <c r="AM28"/>
  <c r="AM27"/>
  <c r="AO27" s="1"/>
  <c r="AO26"/>
  <c r="AM26"/>
  <c r="AM25"/>
  <c r="AO25" s="1"/>
  <c r="AM24"/>
  <c r="AM23"/>
  <c r="AO23" s="1"/>
  <c r="AM22"/>
  <c r="AM21"/>
  <c r="AM20"/>
  <c r="AO20" s="1"/>
  <c r="AO19"/>
  <c r="AM19"/>
  <c r="AM17"/>
  <c r="AM16"/>
  <c r="AO16" s="1"/>
  <c r="AO15"/>
  <c r="AM15"/>
  <c r="AM14"/>
  <c r="AO14" s="1"/>
  <c r="AM13"/>
  <c r="AM12"/>
  <c r="AO12" s="1"/>
  <c r="AO11"/>
  <c r="AM11"/>
  <c r="AM10"/>
  <c r="AM9"/>
  <c r="AO17" l="1"/>
  <c r="AO10"/>
  <c r="AO13"/>
  <c r="AO21"/>
  <c r="AO28"/>
  <c r="AO30"/>
  <c r="AO32"/>
  <c r="AM18"/>
  <c r="AM33"/>
  <c r="AO22"/>
  <c r="AO24"/>
  <c r="AO29"/>
  <c r="AO31"/>
  <c r="AO9"/>
  <c r="AO18" s="1"/>
  <c r="AO33" l="1"/>
  <c r="AO42" s="1"/>
  <c r="AO43" s="1"/>
  <c r="AO44" l="1"/>
</calcChain>
</file>

<file path=xl/sharedStrings.xml><?xml version="1.0" encoding="utf-8"?>
<sst xmlns="http://schemas.openxmlformats.org/spreadsheetml/2006/main" count="116" uniqueCount="67">
  <si>
    <t>건설사업관리자 배치기준</t>
    <phoneticPr fontId="5" type="noConversion"/>
  </si>
  <si>
    <t>□ 용 역 명 :</t>
    <phoneticPr fontId="5" type="noConversion"/>
  </si>
  <si>
    <t>□ 용역기간 :</t>
    <phoneticPr fontId="5" type="noConversion"/>
  </si>
  <si>
    <t>구분</t>
  </si>
  <si>
    <t>분야</t>
  </si>
  <si>
    <t>업무</t>
    <phoneticPr fontId="5" type="noConversion"/>
  </si>
  <si>
    <t>자격</t>
    <phoneticPr fontId="5" type="noConversion"/>
  </si>
  <si>
    <t>등  급</t>
  </si>
  <si>
    <t>설계단계</t>
    <phoneticPr fontId="5" type="noConversion"/>
  </si>
  <si>
    <t>시공단계</t>
    <phoneticPr fontId="5" type="noConversion"/>
  </si>
  <si>
    <t>시공후</t>
    <phoneticPr fontId="5" type="noConversion"/>
  </si>
  <si>
    <t>참여
기간</t>
    <phoneticPr fontId="5" type="noConversion"/>
  </si>
  <si>
    <t>환산비</t>
    <phoneticPr fontId="5" type="noConversion"/>
  </si>
  <si>
    <t>인월수</t>
    <phoneticPr fontId="5" type="noConversion"/>
  </si>
  <si>
    <t>비고</t>
  </si>
  <si>
    <t>책임</t>
  </si>
  <si>
    <t>건축</t>
    <phoneticPr fontId="5" type="noConversion"/>
  </si>
  <si>
    <t>총괄</t>
    <phoneticPr fontId="5" type="noConversion"/>
  </si>
  <si>
    <t>건축사 or
건축시공기술사</t>
    <phoneticPr fontId="3" type="noConversion"/>
  </si>
  <si>
    <t>특급기술자</t>
    <phoneticPr fontId="5" type="noConversion"/>
  </si>
  <si>
    <t>평가</t>
    <phoneticPr fontId="5" type="noConversion"/>
  </si>
  <si>
    <t>보조</t>
    <phoneticPr fontId="5" type="noConversion"/>
  </si>
  <si>
    <t>건축1</t>
    <phoneticPr fontId="5" type="noConversion"/>
  </si>
  <si>
    <t>계약관리</t>
    <phoneticPr fontId="5" type="noConversion"/>
  </si>
  <si>
    <t>고급기술자</t>
    <phoneticPr fontId="5" type="noConversion"/>
  </si>
  <si>
    <t>건축2</t>
    <phoneticPr fontId="5" type="noConversion"/>
  </si>
  <si>
    <t>사업비,설계관리</t>
    <phoneticPr fontId="5" type="noConversion"/>
  </si>
  <si>
    <t>건축사</t>
    <phoneticPr fontId="3" type="noConversion"/>
  </si>
  <si>
    <t>토목</t>
    <phoneticPr fontId="5" type="noConversion"/>
  </si>
  <si>
    <t>기계</t>
    <phoneticPr fontId="5" type="noConversion"/>
  </si>
  <si>
    <t>조경</t>
    <phoneticPr fontId="5" type="noConversion"/>
  </si>
  <si>
    <t>전기</t>
    <phoneticPr fontId="5" type="noConversion"/>
  </si>
  <si>
    <t>통신</t>
    <phoneticPr fontId="5" type="noConversion"/>
  </si>
  <si>
    <t>소방</t>
    <phoneticPr fontId="5" type="noConversion"/>
  </si>
  <si>
    <t>소  계</t>
    <phoneticPr fontId="5" type="noConversion"/>
  </si>
  <si>
    <t>시공및시공후단계</t>
    <phoneticPr fontId="5" type="noConversion"/>
  </si>
  <si>
    <t>건축</t>
  </si>
  <si>
    <t>수석감리사</t>
  </si>
  <si>
    <t>공정관리</t>
    <phoneticPr fontId="5" type="noConversion"/>
  </si>
  <si>
    <t>수석감리사</t>
    <phoneticPr fontId="5" type="noConversion"/>
  </si>
  <si>
    <t>설계관리</t>
    <phoneticPr fontId="5" type="noConversion"/>
  </si>
  <si>
    <t>건축3</t>
    <phoneticPr fontId="5" type="noConversion"/>
  </si>
  <si>
    <t>구조</t>
    <phoneticPr fontId="5" type="noConversion"/>
  </si>
  <si>
    <t>건축4</t>
    <phoneticPr fontId="5" type="noConversion"/>
  </si>
  <si>
    <t>감리사</t>
    <phoneticPr fontId="5" type="noConversion"/>
  </si>
  <si>
    <t>토목1</t>
    <phoneticPr fontId="5" type="noConversion"/>
  </si>
  <si>
    <t>기계1</t>
    <phoneticPr fontId="5" type="noConversion"/>
  </si>
  <si>
    <t>기계2</t>
    <phoneticPr fontId="5" type="noConversion"/>
  </si>
  <si>
    <t>조경1</t>
    <phoneticPr fontId="5" type="noConversion"/>
  </si>
  <si>
    <t>전기1</t>
    <phoneticPr fontId="5" type="noConversion"/>
  </si>
  <si>
    <t>특급감리원</t>
  </si>
  <si>
    <t>전기2</t>
    <phoneticPr fontId="5" type="noConversion"/>
  </si>
  <si>
    <t>고급감리원</t>
    <phoneticPr fontId="5" type="noConversion"/>
  </si>
  <si>
    <t>전기3</t>
    <phoneticPr fontId="5" type="noConversion"/>
  </si>
  <si>
    <t>초급감리원</t>
    <phoneticPr fontId="5" type="noConversion"/>
  </si>
  <si>
    <t>통신1</t>
    <phoneticPr fontId="5" type="noConversion"/>
  </si>
  <si>
    <t>소방1</t>
    <phoneticPr fontId="5" type="noConversion"/>
  </si>
  <si>
    <t>특급기술자</t>
  </si>
  <si>
    <t>기술지원책임</t>
    <phoneticPr fontId="5" type="noConversion"/>
  </si>
  <si>
    <t>시공단계 총인월수의 15% 적용</t>
    <phoneticPr fontId="5" type="noConversion"/>
  </si>
  <si>
    <t>구조기술사</t>
    <phoneticPr fontId="5" type="noConversion"/>
  </si>
  <si>
    <t>토목</t>
  </si>
  <si>
    <t>특급감리원</t>
    <phoneticPr fontId="5" type="noConversion"/>
  </si>
  <si>
    <t>계(시공단계)</t>
    <phoneticPr fontId="5" type="noConversion"/>
  </si>
  <si>
    <t>합  계</t>
    <phoneticPr fontId="5" type="noConversion"/>
  </si>
  <si>
    <t>울산과학기술대학교 연구공간 확충 임대형 민자사업(BTL) 건설사업관리 (CM)용역</t>
    <phoneticPr fontId="3" type="noConversion"/>
  </si>
  <si>
    <t>기술지원
(비상주)</t>
    <phoneticPr fontId="3" type="noConversion"/>
  </si>
</sst>
</file>

<file path=xl/styles.xml><?xml version="1.0" encoding="utf-8"?>
<styleSheet xmlns="http://schemas.openxmlformats.org/spreadsheetml/2006/main">
  <numFmts count="19">
    <numFmt numFmtId="5" formatCode="&quot;₩&quot;#,##0;\-&quot;₩&quot;#,##0"/>
    <numFmt numFmtId="41" formatCode="_-* #,##0_-;\-* #,##0_-;_-* &quot;-&quot;_-;_-@_-"/>
    <numFmt numFmtId="43" formatCode="_-* #,##0.00_-;\-* #,##0.00_-;_-* &quot;-&quot;??_-;_-@_-"/>
    <numFmt numFmtId="176" formatCode="General\ &quot;개&quot;&quot;월&quot;"/>
    <numFmt numFmtId="177" formatCode="0.000_ "/>
    <numFmt numFmtId="178" formatCode="0.00_);[Red]\(0.00\)"/>
    <numFmt numFmtId="179" formatCode="0.000_);[Red]\(0.000\)"/>
    <numFmt numFmtId="181" formatCode="#,##0.0"/>
    <numFmt numFmtId="182" formatCode="_-&quot;$&quot;* #,##0_-;\-&quot;$&quot;* #,##0_-;_-&quot;$&quot;* &quot;-&quot;_-;_-@_-"/>
    <numFmt numFmtId="183" formatCode="_-&quot;$&quot;* #,##0.00_-;\-&quot;$&quot;* #,##0.00_-;_-&quot;$&quot;* &quot;-&quot;??_-;_-@_-"/>
    <numFmt numFmtId="184" formatCode="###0_);[Red]\(###0\)"/>
    <numFmt numFmtId="185" formatCode="_ * #,##0_ ;_ * &quot;₩&quot;&quot;₩&quot;&quot;₩&quot;\-#,##0_ ;_ * &quot;-&quot;_ ;_ @_ "/>
    <numFmt numFmtId="186" formatCode="\$#.00"/>
    <numFmt numFmtId="187" formatCode="_ &quot;₩&quot;* #,##0.00_ ;_ &quot;₩&quot;* &quot;₩&quot;&quot;₩&quot;&quot;₩&quot;&quot;₩&quot;\-#,##0.00_ ;_ &quot;₩&quot;* &quot;-&quot;??_ ;_ @_ "/>
    <numFmt numFmtId="188" formatCode="&quot;₩&quot;#,##0;&quot;₩&quot;&quot;₩&quot;&quot;₩&quot;&quot;₩&quot;\-#,##0"/>
    <numFmt numFmtId="189" formatCode="#."/>
    <numFmt numFmtId="190" formatCode="%#.00"/>
    <numFmt numFmtId="191" formatCode="&quot;₩&quot;#,##0;&quot;₩&quot;\-#,##0"/>
    <numFmt numFmtId="192" formatCode="#,##0&quot;£&quot;_);[Red]\(#,##0&quot;£&quot;\)"/>
  </numFmts>
  <fonts count="44"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u/>
      <sz val="24"/>
      <name val="돋움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b/>
      <sz val="14"/>
      <name val="굴림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sz val="7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0" tint="-0.499984740745262"/>
      <name val="굴림"/>
      <family val="3"/>
      <charset val="129"/>
    </font>
    <font>
      <b/>
      <sz val="8"/>
      <color theme="1"/>
      <name val="굴림"/>
      <family val="3"/>
      <charset val="129"/>
    </font>
    <font>
      <sz val="9"/>
      <name val="굴림"/>
      <family val="3"/>
      <charset val="129"/>
    </font>
    <font>
      <sz val="11"/>
      <color rgb="FFFF0000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Times New Roman"/>
      <family val="1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sz val="1"/>
      <color indexed="8"/>
      <name val="Courier"/>
      <family val="3"/>
    </font>
    <font>
      <sz val="12"/>
      <name val="굴림체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sz val="10"/>
      <name val="Times New Roman"/>
      <family val="1"/>
    </font>
    <font>
      <b/>
      <sz val="11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0"/>
      <name val="Geneva"/>
      <family val="2"/>
    </font>
  </fonts>
  <fills count="1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0"/>
      </patternFill>
    </fill>
    <fill>
      <patternFill patternType="solid">
        <fgColor rgb="FF00B050"/>
        <bgColor indexed="0"/>
      </patternFill>
    </fill>
    <fill>
      <patternFill patternType="solid">
        <fgColor rgb="FF00B0F0"/>
        <bgColor indexed="0"/>
      </patternFill>
    </fill>
    <fill>
      <patternFill patternType="solid">
        <fgColor indexed="43"/>
        <bgColor indexed="0"/>
      </patternFill>
    </fill>
    <fill>
      <patternFill patternType="solid">
        <fgColor rgb="FFFFFF00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double">
        <color indexed="64"/>
      </top>
      <bottom/>
      <diagonal/>
    </border>
  </borders>
  <cellStyleXfs count="79">
    <xf numFmtId="0" fontId="0" fillId="0" borderId="0">
      <alignment vertical="center"/>
    </xf>
    <xf numFmtId="9" fontId="8" fillId="0" borderId="0" applyFont="0" applyFill="0" applyBorder="0" applyAlignment="0" applyProtection="0"/>
    <xf numFmtId="0" fontId="1" fillId="0" borderId="0" applyFill="0" applyAlignment="0">
      <alignment vertical="center"/>
    </xf>
    <xf numFmtId="0" fontId="8" fillId="0" borderId="0">
      <alignment vertical="center"/>
    </xf>
    <xf numFmtId="0" fontId="21" fillId="0" borderId="0"/>
    <xf numFmtId="0" fontId="21" fillId="0" borderId="0"/>
    <xf numFmtId="0" fontId="22" fillId="0" borderId="0"/>
    <xf numFmtId="0" fontId="23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14" borderId="0" applyFill="0" applyBorder="0" applyProtection="0">
      <alignment horizontal="right"/>
    </xf>
    <xf numFmtId="10" fontId="25" fillId="0" borderId="0" applyFill="0" applyBorder="0" applyProtection="0">
      <alignment horizontal="right"/>
    </xf>
    <xf numFmtId="9" fontId="8" fillId="0" borderId="0" applyFont="0" applyFill="0" applyBorder="0" applyAlignment="0" applyProtection="0"/>
    <xf numFmtId="0" fontId="8" fillId="0" borderId="0"/>
    <xf numFmtId="179" fontId="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3" fillId="0" borderId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1" fillId="0" borderId="0" applyFont="0" applyFill="0" applyBorder="0" applyAlignment="0" applyProtection="0"/>
    <xf numFmtId="181" fontId="21" fillId="14" borderId="0" applyFill="0" applyBorder="0" applyProtection="0">
      <alignment horizontal="right"/>
    </xf>
    <xf numFmtId="0" fontId="21" fillId="0" borderId="0" applyFont="0" applyFill="0" applyBorder="0" applyAlignment="0" applyProtection="0"/>
    <xf numFmtId="0" fontId="8" fillId="0" borderId="0"/>
    <xf numFmtId="5" fontId="8" fillId="0" borderId="0" applyBorder="0"/>
    <xf numFmtId="5" fontId="8" fillId="0" borderId="0" applyBorder="0"/>
    <xf numFmtId="182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/>
    <xf numFmtId="37" fontId="29" fillId="0" borderId="0"/>
    <xf numFmtId="184" fontId="22" fillId="0" borderId="0" applyFill="0" applyBorder="0" applyAlignment="0"/>
    <xf numFmtId="4" fontId="31" fillId="0" borderId="0"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185" fontId="32" fillId="0" borderId="0" applyFont="0" applyFill="0" applyBorder="0" applyAlignment="0" applyProtection="0"/>
    <xf numFmtId="0" fontId="33" fillId="0" borderId="0" applyNumberFormat="0" applyAlignment="0">
      <alignment horizontal="left"/>
    </xf>
    <xf numFmtId="0" fontId="26" fillId="0" borderId="0" applyFont="0" applyFill="0" applyBorder="0" applyAlignment="0" applyProtection="0"/>
    <xf numFmtId="186" fontId="31" fillId="0" borderId="0">
      <protection locked="0"/>
    </xf>
    <xf numFmtId="0" fontId="22" fillId="0" borderId="0" applyFont="0" applyFill="0" applyBorder="0" applyAlignment="0" applyProtection="0"/>
    <xf numFmtId="187" fontId="8" fillId="0" borderId="0"/>
    <xf numFmtId="187" fontId="8" fillId="0" borderId="0"/>
    <xf numFmtId="0" fontId="22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4" fillId="0" borderId="0" applyNumberFormat="0" applyAlignment="0">
      <alignment horizontal="left"/>
    </xf>
    <xf numFmtId="2" fontId="22" fillId="0" borderId="0" applyFont="0" applyFill="0" applyBorder="0" applyAlignment="0" applyProtection="0"/>
    <xf numFmtId="38" fontId="35" fillId="15" borderId="0" applyNumberFormat="0" applyBorder="0" applyAlignment="0" applyProtection="0"/>
    <xf numFmtId="0" fontId="36" fillId="0" borderId="8" applyNumberFormat="0" applyAlignment="0" applyProtection="0">
      <alignment horizontal="left" vertical="center"/>
    </xf>
    <xf numFmtId="0" fontId="36" fillId="0" borderId="4">
      <alignment horizontal="left" vertical="center"/>
    </xf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89" fontId="38" fillId="0" borderId="0">
      <protection locked="0"/>
    </xf>
    <xf numFmtId="189" fontId="38" fillId="0" borderId="0">
      <protection locked="0"/>
    </xf>
    <xf numFmtId="0" fontId="22" fillId="16" borderId="9"/>
    <xf numFmtId="10" fontId="35" fillId="17" borderId="1" applyNumberFormat="0" applyBorder="0" applyAlignment="0" applyProtection="0"/>
    <xf numFmtId="0" fontId="39" fillId="0" borderId="0" applyNumberFormat="0" applyFont="0" applyFill="0" applyBorder="0" applyProtection="0">
      <alignment horizontal="left" vertical="center"/>
    </xf>
    <xf numFmtId="0" fontId="8" fillId="0" borderId="0"/>
    <xf numFmtId="0" fontId="22" fillId="0" borderId="0"/>
    <xf numFmtId="190" fontId="31" fillId="0" borderId="0">
      <protection locked="0"/>
    </xf>
    <xf numFmtId="10" fontId="22" fillId="0" borderId="0" applyFont="0" applyFill="0" applyBorder="0" applyAlignment="0" applyProtection="0"/>
    <xf numFmtId="191" fontId="8" fillId="0" borderId="0">
      <protection locked="0"/>
    </xf>
    <xf numFmtId="192" fontId="22" fillId="0" borderId="0" applyNumberFormat="0" applyFill="0" applyBorder="0" applyAlignment="0" applyProtection="0">
      <alignment horizontal="left"/>
    </xf>
    <xf numFmtId="0" fontId="40" fillId="0" borderId="0"/>
    <xf numFmtId="40" fontId="41" fillId="0" borderId="0" applyBorder="0">
      <alignment horizontal="right"/>
    </xf>
    <xf numFmtId="0" fontId="42" fillId="0" borderId="0" applyFill="0" applyBorder="0" applyProtection="0">
      <alignment horizontal="centerContinuous" vertical="center"/>
    </xf>
    <xf numFmtId="0" fontId="32" fillId="14" borderId="0" applyFill="0" applyBorder="0" applyProtection="0">
      <alignment horizontal="center" vertical="center"/>
    </xf>
    <xf numFmtId="0" fontId="22" fillId="0" borderId="10" applyNumberFormat="0" applyFont="0" applyFill="0" applyAlignment="0" applyProtection="0"/>
    <xf numFmtId="0" fontId="43" fillId="0" borderId="0" applyNumberFormat="0" applyFont="0" applyFill="0" applyBorder="0" applyProtection="0">
      <alignment horizontal="center" vertical="center" wrapText="1"/>
    </xf>
  </cellStyleXfs>
  <cellXfs count="59">
    <xf numFmtId="0" fontId="0" fillId="0" borderId="0" xfId="0">
      <alignment vertical="center"/>
    </xf>
    <xf numFmtId="0" fontId="2" fillId="0" borderId="0" xfId="2" applyFont="1" applyFill="1" applyAlignment="1">
      <alignment vertical="center"/>
    </xf>
    <xf numFmtId="0" fontId="2" fillId="0" borderId="0" xfId="2" applyFont="1" applyFill="1" applyAlignment="1">
      <alignment horizontal="centerContinuous" vertical="center"/>
    </xf>
    <xf numFmtId="0" fontId="8" fillId="0" borderId="0" xfId="2" applyFont="1" applyFill="1" applyAlignment="1">
      <alignment horizontal="center" vertical="center"/>
    </xf>
    <xf numFmtId="0" fontId="11" fillId="4" borderId="1" xfId="2" applyFont="1" applyFill="1" applyBorder="1" applyAlignment="1">
      <alignment horizontal="center" vertical="center" shrinkToFit="1"/>
    </xf>
    <xf numFmtId="0" fontId="11" fillId="5" borderId="1" xfId="2" applyFont="1" applyFill="1" applyBorder="1" applyAlignment="1">
      <alignment horizontal="center" vertical="center" shrinkToFit="1"/>
    </xf>
    <xf numFmtId="0" fontId="11" fillId="6" borderId="1" xfId="2" applyFont="1" applyFill="1" applyBorder="1" applyAlignment="1">
      <alignment horizontal="center" vertical="center" shrinkToFit="1"/>
    </xf>
    <xf numFmtId="0" fontId="11" fillId="7" borderId="1" xfId="2" applyFont="1" applyFill="1" applyBorder="1" applyAlignment="1">
      <alignment horizontal="center" vertical="center" shrinkToFit="1"/>
    </xf>
    <xf numFmtId="0" fontId="12" fillId="9" borderId="1" xfId="2" applyFont="1" applyFill="1" applyBorder="1" applyAlignment="1">
      <alignment horizontal="center" vertical="center" wrapText="1"/>
    </xf>
    <xf numFmtId="0" fontId="11" fillId="10" borderId="1" xfId="2" applyFont="1" applyFill="1" applyBorder="1" applyAlignment="1">
      <alignment horizontal="center" vertical="center" shrinkToFit="1"/>
    </xf>
    <xf numFmtId="0" fontId="13" fillId="10" borderId="1" xfId="2" applyFont="1" applyFill="1" applyBorder="1" applyAlignment="1">
      <alignment horizontal="center" vertical="center" shrinkToFit="1"/>
    </xf>
    <xf numFmtId="0" fontId="13" fillId="10" borderId="1" xfId="2" applyFont="1" applyFill="1" applyBorder="1" applyAlignment="1">
      <alignment horizontal="center" vertical="center" wrapText="1" shrinkToFit="1"/>
    </xf>
    <xf numFmtId="0" fontId="14" fillId="0" borderId="1" xfId="2" applyFont="1" applyFill="1" applyBorder="1" applyAlignment="1">
      <alignment horizontal="center" vertical="center" shrinkToFit="1"/>
    </xf>
    <xf numFmtId="0" fontId="15" fillId="0" borderId="1" xfId="2" applyFont="1" applyFill="1" applyBorder="1" applyAlignment="1">
      <alignment horizontal="center" vertical="center" shrinkToFit="1"/>
    </xf>
    <xf numFmtId="177" fontId="16" fillId="0" borderId="1" xfId="2" applyNumberFormat="1" applyFont="1" applyFill="1" applyBorder="1" applyAlignment="1">
      <alignment horizontal="right" vertical="center" shrinkToFit="1"/>
    </xf>
    <xf numFmtId="178" fontId="17" fillId="0" borderId="1" xfId="2" applyNumberFormat="1" applyFont="1" applyFill="1" applyBorder="1" applyAlignment="1">
      <alignment horizontal="center" vertical="center" wrapText="1" shrinkToFit="1"/>
    </xf>
    <xf numFmtId="0" fontId="11" fillId="0" borderId="1" xfId="2" applyFont="1" applyFill="1" applyBorder="1" applyAlignment="1">
      <alignment horizontal="center" vertical="center" shrinkToFit="1"/>
    </xf>
    <xf numFmtId="0" fontId="13" fillId="0" borderId="1" xfId="2" applyFont="1" applyFill="1" applyBorder="1" applyAlignment="1">
      <alignment horizontal="center" vertical="center" shrinkToFit="1"/>
    </xf>
    <xf numFmtId="178" fontId="15" fillId="0" borderId="1" xfId="2" applyNumberFormat="1" applyFont="1" applyFill="1" applyBorder="1" applyAlignment="1">
      <alignment vertical="center" wrapText="1" shrinkToFit="1"/>
    </xf>
    <xf numFmtId="0" fontId="14" fillId="11" borderId="1" xfId="2" applyFont="1" applyFill="1" applyBorder="1" applyAlignment="1" applyProtection="1">
      <alignment horizontal="center" vertical="center" shrinkToFit="1"/>
    </xf>
    <xf numFmtId="0" fontId="15" fillId="11" borderId="1" xfId="2" applyFont="1" applyFill="1" applyBorder="1" applyAlignment="1">
      <alignment horizontal="center" vertical="center"/>
    </xf>
    <xf numFmtId="177" fontId="16" fillId="11" borderId="1" xfId="2" applyNumberFormat="1" applyFont="1" applyFill="1" applyBorder="1" applyAlignment="1">
      <alignment horizontal="right" vertical="center" shrinkToFit="1"/>
    </xf>
    <xf numFmtId="178" fontId="18" fillId="0" borderId="1" xfId="2" applyNumberFormat="1" applyFont="1" applyFill="1" applyBorder="1" applyAlignment="1">
      <alignment vertical="center" wrapText="1" shrinkToFit="1"/>
    </xf>
    <xf numFmtId="178" fontId="18" fillId="0" borderId="1" xfId="2" applyNumberFormat="1" applyFont="1" applyFill="1" applyBorder="1" applyAlignment="1">
      <alignment horizontal="center" vertical="center" wrapText="1" shrinkToFit="1"/>
    </xf>
    <xf numFmtId="178" fontId="15" fillId="0" borderId="1" xfId="2" applyNumberFormat="1" applyFont="1" applyFill="1" applyBorder="1" applyAlignment="1">
      <alignment horizontal="right" vertical="center" shrinkToFit="1"/>
    </xf>
    <xf numFmtId="0" fontId="19" fillId="0" borderId="1" xfId="2" applyFont="1" applyFill="1" applyBorder="1" applyAlignment="1">
      <alignment horizontal="center" vertical="center" shrinkToFit="1"/>
    </xf>
    <xf numFmtId="9" fontId="11" fillId="0" borderId="1" xfId="1" applyFont="1" applyFill="1" applyBorder="1" applyAlignment="1">
      <alignment horizontal="center" vertical="center" shrinkToFit="1"/>
    </xf>
    <xf numFmtId="0" fontId="14" fillId="11" borderId="1" xfId="2" applyFont="1" applyFill="1" applyBorder="1" applyAlignment="1">
      <alignment horizontal="center" vertical="center" shrinkToFit="1"/>
    </xf>
    <xf numFmtId="10" fontId="16" fillId="11" borderId="1" xfId="1" applyNumberFormat="1" applyFont="1" applyFill="1" applyBorder="1" applyAlignment="1">
      <alignment horizontal="right" vertical="center" shrinkToFit="1"/>
    </xf>
    <xf numFmtId="0" fontId="14" fillId="13" borderId="1" xfId="2" applyFont="1" applyFill="1" applyBorder="1" applyAlignment="1" applyProtection="1">
      <alignment horizontal="center" vertical="center" shrinkToFit="1"/>
    </xf>
    <xf numFmtId="0" fontId="14" fillId="13" borderId="1" xfId="2" applyFont="1" applyFill="1" applyBorder="1" applyAlignment="1">
      <alignment horizontal="center" vertical="center" shrinkToFit="1"/>
    </xf>
    <xf numFmtId="0" fontId="15" fillId="13" borderId="1" xfId="2" applyFont="1" applyFill="1" applyBorder="1" applyAlignment="1">
      <alignment horizontal="center" vertical="center"/>
    </xf>
    <xf numFmtId="177" fontId="16" fillId="13" borderId="1" xfId="2" applyNumberFormat="1" applyFont="1" applyFill="1" applyBorder="1" applyAlignment="1">
      <alignment horizontal="right" vertical="center" shrinkToFit="1"/>
    </xf>
    <xf numFmtId="0" fontId="8" fillId="0" borderId="0" xfId="2" applyFont="1" applyFill="1" applyAlignment="1">
      <alignment vertical="center"/>
    </xf>
    <xf numFmtId="0" fontId="20" fillId="0" borderId="0" xfId="2" applyFont="1" applyFill="1" applyAlignment="1">
      <alignment vertical="center"/>
    </xf>
    <xf numFmtId="0" fontId="12" fillId="12" borderId="1" xfId="2" applyFont="1" applyFill="1" applyBorder="1" applyAlignment="1">
      <alignment horizontal="center" vertical="center" wrapText="1"/>
    </xf>
    <xf numFmtId="177" fontId="16" fillId="0" borderId="2" xfId="2" applyNumberFormat="1" applyFont="1" applyFill="1" applyBorder="1" applyAlignment="1">
      <alignment horizontal="center" vertical="center" wrapText="1"/>
    </xf>
    <xf numFmtId="177" fontId="16" fillId="0" borderId="7" xfId="2" applyNumberFormat="1" applyFont="1" applyFill="1" applyBorder="1" applyAlignment="1">
      <alignment horizontal="center" vertical="center" wrapText="1"/>
    </xf>
    <xf numFmtId="177" fontId="16" fillId="0" borderId="6" xfId="2" applyNumberFormat="1" applyFont="1" applyFill="1" applyBorder="1" applyAlignment="1">
      <alignment horizontal="center" vertical="center" wrapText="1"/>
    </xf>
    <xf numFmtId="0" fontId="10" fillId="11" borderId="1" xfId="3" applyFont="1" applyFill="1" applyBorder="1" applyAlignment="1">
      <alignment horizontal="center" vertical="center"/>
    </xf>
    <xf numFmtId="0" fontId="10" fillId="13" borderId="1" xfId="3" applyFont="1" applyFill="1" applyBorder="1" applyAlignment="1">
      <alignment horizontal="center" vertical="center"/>
    </xf>
    <xf numFmtId="0" fontId="12" fillId="8" borderId="1" xfId="2" applyFont="1" applyFill="1" applyBorder="1" applyAlignment="1">
      <alignment horizontal="center" vertical="center" textRotation="255" wrapText="1"/>
    </xf>
    <xf numFmtId="0" fontId="10" fillId="0" borderId="1" xfId="3" applyFont="1" applyBorder="1" applyAlignment="1">
      <alignment vertical="center" textRotation="255"/>
    </xf>
    <xf numFmtId="0" fontId="12" fillId="8" borderId="1" xfId="2" applyFont="1" applyFill="1" applyBorder="1" applyAlignment="1">
      <alignment horizontal="center" vertical="center"/>
    </xf>
    <xf numFmtId="0" fontId="11" fillId="2" borderId="3" xfId="2" applyFont="1" applyFill="1" applyBorder="1" applyAlignment="1">
      <alignment horizontal="center" vertical="center" shrinkToFit="1"/>
    </xf>
    <xf numFmtId="0" fontId="11" fillId="2" borderId="4" xfId="2" applyFont="1" applyFill="1" applyBorder="1" applyAlignment="1">
      <alignment horizontal="center" vertical="center" shrinkToFit="1"/>
    </xf>
    <xf numFmtId="0" fontId="11" fillId="3" borderId="3" xfId="2" applyFont="1" applyFill="1" applyBorder="1" applyAlignment="1">
      <alignment horizontal="center" vertical="center" shrinkToFit="1"/>
    </xf>
    <xf numFmtId="0" fontId="11" fillId="3" borderId="4" xfId="2" applyFont="1" applyFill="1" applyBorder="1" applyAlignment="1">
      <alignment horizontal="center" vertical="center" shrinkToFit="1"/>
    </xf>
    <xf numFmtId="0" fontId="11" fillId="3" borderId="5" xfId="2" applyFont="1" applyFill="1" applyBorder="1" applyAlignment="1">
      <alignment horizontal="center" vertical="center" shrinkToFi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shrinkToFit="1"/>
    </xf>
    <xf numFmtId="0" fontId="9" fillId="0" borderId="6" xfId="2" applyFont="1" applyFill="1" applyBorder="1" applyAlignment="1">
      <alignment horizontal="center" vertical="center" shrinkToFit="1"/>
    </xf>
    <xf numFmtId="0" fontId="4" fillId="0" borderId="0" xfId="2" applyFont="1" applyFill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left" vertical="center" shrinkToFit="1"/>
    </xf>
    <xf numFmtId="0" fontId="9" fillId="0" borderId="1" xfId="2" applyFont="1" applyFill="1" applyBorder="1" applyAlignment="1">
      <alignment horizontal="center" vertical="center"/>
    </xf>
    <xf numFmtId="0" fontId="10" fillId="0" borderId="1" xfId="3" applyFont="1" applyBorder="1" applyAlignment="1">
      <alignment vertical="center"/>
    </xf>
    <xf numFmtId="0" fontId="9" fillId="0" borderId="1" xfId="2" applyFont="1" applyFill="1" applyBorder="1" applyAlignment="1">
      <alignment horizontal="center" vertical="center" shrinkToFit="1"/>
    </xf>
  </cellXfs>
  <cellStyles count="79">
    <cellStyle name="??&amp;O?&amp;H?_x0008__x000f__x0007_?_x0007__x0001__x0001_" xfId="4"/>
    <cellStyle name="??&amp;O?&amp;H?_x0008_??_x0007__x0001__x0001_" xfId="5"/>
    <cellStyle name="_교평 산출식060612 " xfId="6"/>
    <cellStyle name="¤@?e_TEST-1 " xfId="7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" xfId="1" builtinId="5"/>
    <cellStyle name="백분율 [0]" xfId="12"/>
    <cellStyle name="백분율 [2]" xfId="13"/>
    <cellStyle name="백분율 3" xfId="14"/>
    <cellStyle name="뷭?_BOOKSHIP" xfId="15"/>
    <cellStyle name="쉼표 [0] 2" xfId="16"/>
    <cellStyle name="스타일 1" xfId="17"/>
    <cellStyle name="一般_GARMENT STEP FORM HK" xfId="18"/>
    <cellStyle name="千分位[0]_GARMENT STEP FORM HK" xfId="19"/>
    <cellStyle name="千分位_GARMENT STEP FORM HK" xfId="20"/>
    <cellStyle name="콤마 [0]_ 견적기준 FLOW " xfId="21"/>
    <cellStyle name="콤마 [2]" xfId="22"/>
    <cellStyle name="콤마_ 견적기준 FLOW " xfId="23"/>
    <cellStyle name="표준" xfId="0" builtinId="0"/>
    <cellStyle name="표준 3" xfId="24"/>
    <cellStyle name="표준_감리원배치계획(샘플)" xfId="2"/>
    <cellStyle name="표준_지분율산정" xfId="3"/>
    <cellStyle name="합계" xfId="25"/>
    <cellStyle name="합계 2" xfId="26"/>
    <cellStyle name="貨幣 [0]_GARMENT STEP FORM HK" xfId="27"/>
    <cellStyle name="貨幣_GARMENT STEP FORM HK" xfId="28"/>
    <cellStyle name="A¨­￠￢￠O [0]_INQUIRY ￠?￥i¨u¡AAⓒ￢Aⓒª " xfId="29"/>
    <cellStyle name="A¨­￠￢￠O_INQUIRY ￠?￥i¨u¡AAⓒ￢Aⓒª " xfId="30"/>
    <cellStyle name="AeE­ [0]_AMT " xfId="31"/>
    <cellStyle name="AeE­_AMT " xfId="32"/>
    <cellStyle name="AeE¡ⓒ [0]_INQUIRY ￠?￥i¨u¡AAⓒ￢Aⓒª " xfId="33"/>
    <cellStyle name="AeE¡ⓒ_INQUIRY ￠?￥i¨u¡AAⓒ￢Aⓒª " xfId="34"/>
    <cellStyle name="AÞ¸¶ [0]_AN°y(1.25) " xfId="35"/>
    <cellStyle name="AÞ¸¶_AN°y(1.25) " xfId="36"/>
    <cellStyle name="C¡IA¨ª_¡ic¨u¡A¨￢I¨￢¡Æ AN¡Æe " xfId="37"/>
    <cellStyle name="C￥AØ_¿ø°¡Aoa" xfId="38"/>
    <cellStyle name="Calc Currency (0)" xfId="39"/>
    <cellStyle name="Comma" xfId="40"/>
    <cellStyle name="Comma [0]_ SG&amp;A Bridge " xfId="41"/>
    <cellStyle name="Comma_ SG&amp;A Bridge " xfId="42"/>
    <cellStyle name="Comma0" xfId="43"/>
    <cellStyle name="Commm_laroux_12~3SO2_97회비_laroux" xfId="44"/>
    <cellStyle name="Copied" xfId="45"/>
    <cellStyle name="Curren?_x0012_퐀_x0017_?" xfId="46"/>
    <cellStyle name="Currency" xfId="47"/>
    <cellStyle name="Currency [0]_ SG&amp;A Bridge " xfId="48"/>
    <cellStyle name="Currency(￦)" xfId="49"/>
    <cellStyle name="Currency(￦) 2" xfId="50"/>
    <cellStyle name="Currency_ SG&amp;A Bridge " xfId="51"/>
    <cellStyle name="Currency0" xfId="52"/>
    <cellStyle name="Currency0 2" xfId="53"/>
    <cellStyle name="Date" xfId="54"/>
    <cellStyle name="Entered" xfId="55"/>
    <cellStyle name="Fixed" xfId="56"/>
    <cellStyle name="Grey" xfId="57"/>
    <cellStyle name="Header1" xfId="58"/>
    <cellStyle name="Header2" xfId="59"/>
    <cellStyle name="Heading 1" xfId="60"/>
    <cellStyle name="Heading 2" xfId="61"/>
    <cellStyle name="Heading1" xfId="62"/>
    <cellStyle name="Heading2" xfId="63"/>
    <cellStyle name="HelpStyle" xfId="64"/>
    <cellStyle name="Input [yellow]" xfId="65"/>
    <cellStyle name="left" xfId="66"/>
    <cellStyle name="Normal - Style1" xfId="67"/>
    <cellStyle name="Normal_ SG&amp;A Bridge " xfId="68"/>
    <cellStyle name="Percent" xfId="69"/>
    <cellStyle name="Percent [2]" xfId="70"/>
    <cellStyle name="Percent_광명시설계(사진정사포함)" xfId="71"/>
    <cellStyle name="RevList" xfId="72"/>
    <cellStyle name="subhead" xfId="73"/>
    <cellStyle name="Subtotal" xfId="74"/>
    <cellStyle name="title [1]" xfId="75"/>
    <cellStyle name="title [2]" xfId="76"/>
    <cellStyle name="Total" xfId="77"/>
    <cellStyle name="wrap" xfId="78"/>
  </cellStyles>
  <dxfs count="1">
    <dxf>
      <fill>
        <patternFill>
          <bgColor indexed="47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8283</xdr:colOff>
      <xdr:row>33</xdr:row>
      <xdr:rowOff>91108</xdr:rowOff>
    </xdr:from>
    <xdr:to>
      <xdr:col>38</xdr:col>
      <xdr:colOff>0</xdr:colOff>
      <xdr:row>33</xdr:row>
      <xdr:rowOff>91108</xdr:rowOff>
    </xdr:to>
    <xdr:cxnSp macro="">
      <xdr:nvCxnSpPr>
        <xdr:cNvPr id="2" name="직선 연결선 1"/>
        <xdr:cNvCxnSpPr/>
      </xdr:nvCxnSpPr>
      <xdr:spPr>
        <a:xfrm>
          <a:off x="4475508" y="5987083"/>
          <a:ext cx="6344892" cy="0"/>
        </a:xfrm>
        <a:prstGeom prst="line">
          <a:avLst/>
        </a:prstGeom>
        <a:ln w="28575">
          <a:prstDash val="sys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8283</xdr:colOff>
      <xdr:row>34</xdr:row>
      <xdr:rowOff>103202</xdr:rowOff>
    </xdr:from>
    <xdr:to>
      <xdr:col>38</xdr:col>
      <xdr:colOff>0</xdr:colOff>
      <xdr:row>34</xdr:row>
      <xdr:rowOff>103202</xdr:rowOff>
    </xdr:to>
    <xdr:cxnSp macro="">
      <xdr:nvCxnSpPr>
        <xdr:cNvPr id="3" name="직선 연결선 2"/>
        <xdr:cNvCxnSpPr/>
      </xdr:nvCxnSpPr>
      <xdr:spPr>
        <a:xfrm>
          <a:off x="4475508" y="6170627"/>
          <a:ext cx="6344892" cy="0"/>
        </a:xfrm>
        <a:prstGeom prst="line">
          <a:avLst/>
        </a:prstGeom>
        <a:ln w="28575">
          <a:prstDash val="sys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8283</xdr:colOff>
      <xdr:row>35</xdr:row>
      <xdr:rowOff>81384</xdr:rowOff>
    </xdr:from>
    <xdr:to>
      <xdr:col>38</xdr:col>
      <xdr:colOff>0</xdr:colOff>
      <xdr:row>35</xdr:row>
      <xdr:rowOff>81384</xdr:rowOff>
    </xdr:to>
    <xdr:cxnSp macro="">
      <xdr:nvCxnSpPr>
        <xdr:cNvPr id="4" name="직선 연결선 3"/>
        <xdr:cNvCxnSpPr/>
      </xdr:nvCxnSpPr>
      <xdr:spPr>
        <a:xfrm>
          <a:off x="4475508" y="6320259"/>
          <a:ext cx="6344892" cy="0"/>
        </a:xfrm>
        <a:prstGeom prst="line">
          <a:avLst/>
        </a:prstGeom>
        <a:ln w="28575">
          <a:prstDash val="sys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8283</xdr:colOff>
      <xdr:row>36</xdr:row>
      <xdr:rowOff>87073</xdr:rowOff>
    </xdr:from>
    <xdr:to>
      <xdr:col>38</xdr:col>
      <xdr:colOff>0</xdr:colOff>
      <xdr:row>36</xdr:row>
      <xdr:rowOff>87073</xdr:rowOff>
    </xdr:to>
    <xdr:cxnSp macro="">
      <xdr:nvCxnSpPr>
        <xdr:cNvPr id="5" name="직선 연결선 4"/>
        <xdr:cNvCxnSpPr/>
      </xdr:nvCxnSpPr>
      <xdr:spPr>
        <a:xfrm>
          <a:off x="4475508" y="6497398"/>
          <a:ext cx="6344892" cy="0"/>
        </a:xfrm>
        <a:prstGeom prst="line">
          <a:avLst/>
        </a:prstGeom>
        <a:ln w="28575">
          <a:prstDash val="sys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8283</xdr:colOff>
      <xdr:row>38</xdr:row>
      <xdr:rowOff>87451</xdr:rowOff>
    </xdr:from>
    <xdr:to>
      <xdr:col>38</xdr:col>
      <xdr:colOff>0</xdr:colOff>
      <xdr:row>38</xdr:row>
      <xdr:rowOff>87451</xdr:rowOff>
    </xdr:to>
    <xdr:cxnSp macro="">
      <xdr:nvCxnSpPr>
        <xdr:cNvPr id="6" name="직선 연결선 5"/>
        <xdr:cNvCxnSpPr/>
      </xdr:nvCxnSpPr>
      <xdr:spPr>
        <a:xfrm>
          <a:off x="4475508" y="6840676"/>
          <a:ext cx="6344892" cy="0"/>
        </a:xfrm>
        <a:prstGeom prst="line">
          <a:avLst/>
        </a:prstGeom>
        <a:ln w="28575">
          <a:prstDash val="sys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8283</xdr:colOff>
      <xdr:row>39</xdr:row>
      <xdr:rowOff>93141</xdr:rowOff>
    </xdr:from>
    <xdr:to>
      <xdr:col>38</xdr:col>
      <xdr:colOff>0</xdr:colOff>
      <xdr:row>39</xdr:row>
      <xdr:rowOff>93141</xdr:rowOff>
    </xdr:to>
    <xdr:cxnSp macro="">
      <xdr:nvCxnSpPr>
        <xdr:cNvPr id="7" name="직선 연결선 6"/>
        <xdr:cNvCxnSpPr/>
      </xdr:nvCxnSpPr>
      <xdr:spPr>
        <a:xfrm>
          <a:off x="4475508" y="7017816"/>
          <a:ext cx="6344892" cy="0"/>
        </a:xfrm>
        <a:prstGeom prst="line">
          <a:avLst/>
        </a:prstGeom>
        <a:ln w="28575">
          <a:prstDash val="sys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8283</xdr:colOff>
      <xdr:row>40</xdr:row>
      <xdr:rowOff>89217</xdr:rowOff>
    </xdr:from>
    <xdr:to>
      <xdr:col>38</xdr:col>
      <xdr:colOff>0</xdr:colOff>
      <xdr:row>40</xdr:row>
      <xdr:rowOff>89217</xdr:rowOff>
    </xdr:to>
    <xdr:cxnSp macro="">
      <xdr:nvCxnSpPr>
        <xdr:cNvPr id="8" name="직선 연결선 7"/>
        <xdr:cNvCxnSpPr/>
      </xdr:nvCxnSpPr>
      <xdr:spPr>
        <a:xfrm>
          <a:off x="4475508" y="7185342"/>
          <a:ext cx="6344892" cy="0"/>
        </a:xfrm>
        <a:prstGeom prst="line">
          <a:avLst/>
        </a:prstGeom>
        <a:ln w="28575">
          <a:prstDash val="sys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8283</xdr:colOff>
      <xdr:row>37</xdr:row>
      <xdr:rowOff>82830</xdr:rowOff>
    </xdr:from>
    <xdr:to>
      <xdr:col>38</xdr:col>
      <xdr:colOff>0</xdr:colOff>
      <xdr:row>37</xdr:row>
      <xdr:rowOff>82830</xdr:rowOff>
    </xdr:to>
    <xdr:cxnSp macro="">
      <xdr:nvCxnSpPr>
        <xdr:cNvPr id="9" name="직선 연결선 8"/>
        <xdr:cNvCxnSpPr/>
      </xdr:nvCxnSpPr>
      <xdr:spPr>
        <a:xfrm>
          <a:off x="4475508" y="6664605"/>
          <a:ext cx="6344892" cy="0"/>
        </a:xfrm>
        <a:prstGeom prst="line">
          <a:avLst/>
        </a:prstGeom>
        <a:ln w="28575">
          <a:prstDash val="sys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R125"/>
  <sheetViews>
    <sheetView showGridLines="0" tabSelected="1" zoomScaleNormal="100" zoomScaleSheetLayoutView="145" workbookViewId="0">
      <selection activeCell="P12" sqref="P12"/>
    </sheetView>
  </sheetViews>
  <sheetFormatPr defaultColWidth="10" defaultRowHeight="13.5"/>
  <cols>
    <col min="1" max="2" width="5.625" style="1" customWidth="1"/>
    <col min="3" max="3" width="7" style="1" customWidth="1"/>
    <col min="4" max="4" width="10.5" style="1" customWidth="1"/>
    <col min="5" max="5" width="11.875" style="1" customWidth="1"/>
    <col min="6" max="6" width="9.375" style="1" bestFit="1" customWidth="1"/>
    <col min="7" max="38" width="2.875" style="1" customWidth="1"/>
    <col min="39" max="39" width="6.5" style="1" bestFit="1" customWidth="1"/>
    <col min="40" max="40" width="6.5" style="1" customWidth="1"/>
    <col min="41" max="41" width="8.875" style="1" bestFit="1" customWidth="1"/>
    <col min="42" max="42" width="8.375" style="1" customWidth="1"/>
    <col min="43" max="16384" width="10" style="1"/>
  </cols>
  <sheetData>
    <row r="1" spans="1:44" ht="5.25" customHeight="1"/>
    <row r="2" spans="1:44" ht="26.25" customHeight="1">
      <c r="A2" s="52" t="s">
        <v>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</row>
    <row r="3" spans="1:44" ht="7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  <row r="4" spans="1:44" ht="18.75">
      <c r="A4" s="53" t="s">
        <v>1</v>
      </c>
      <c r="B4" s="53"/>
      <c r="C4" s="53"/>
      <c r="D4" s="54" t="s">
        <v>65</v>
      </c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</row>
    <row r="5" spans="1:44" ht="18.75">
      <c r="A5" s="53" t="s">
        <v>2</v>
      </c>
      <c r="B5" s="53"/>
      <c r="C5" s="53"/>
      <c r="D5" s="55">
        <v>32</v>
      </c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</row>
    <row r="6" spans="1:44" ht="8.2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</row>
    <row r="7" spans="1:44">
      <c r="A7" s="56" t="s">
        <v>3</v>
      </c>
      <c r="B7" s="57"/>
      <c r="C7" s="58" t="s">
        <v>4</v>
      </c>
      <c r="D7" s="50" t="s">
        <v>5</v>
      </c>
      <c r="E7" s="50" t="s">
        <v>6</v>
      </c>
      <c r="F7" s="58" t="s">
        <v>7</v>
      </c>
      <c r="G7" s="44" t="s">
        <v>8</v>
      </c>
      <c r="H7" s="45"/>
      <c r="I7" s="45"/>
      <c r="J7" s="45"/>
      <c r="K7" s="45"/>
      <c r="L7" s="45"/>
      <c r="M7" s="46" t="s">
        <v>9</v>
      </c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8"/>
      <c r="AL7" s="4" t="s">
        <v>10</v>
      </c>
      <c r="AM7" s="49" t="s">
        <v>11</v>
      </c>
      <c r="AN7" s="50" t="s">
        <v>12</v>
      </c>
      <c r="AO7" s="50" t="s">
        <v>13</v>
      </c>
      <c r="AP7" s="50" t="s">
        <v>14</v>
      </c>
    </row>
    <row r="8" spans="1:44">
      <c r="A8" s="56"/>
      <c r="B8" s="57"/>
      <c r="C8" s="58"/>
      <c r="D8" s="51"/>
      <c r="E8" s="51"/>
      <c r="F8" s="58"/>
      <c r="G8" s="5">
        <v>1</v>
      </c>
      <c r="H8" s="5">
        <v>2</v>
      </c>
      <c r="I8" s="5">
        <v>3</v>
      </c>
      <c r="J8" s="5">
        <v>4</v>
      </c>
      <c r="K8" s="5">
        <v>5</v>
      </c>
      <c r="L8" s="5">
        <v>6</v>
      </c>
      <c r="M8" s="6">
        <v>7</v>
      </c>
      <c r="N8" s="6">
        <v>8</v>
      </c>
      <c r="O8" s="6">
        <v>9</v>
      </c>
      <c r="P8" s="6">
        <v>10</v>
      </c>
      <c r="Q8" s="6">
        <v>11</v>
      </c>
      <c r="R8" s="6">
        <v>12</v>
      </c>
      <c r="S8" s="6">
        <v>13</v>
      </c>
      <c r="T8" s="6">
        <v>14</v>
      </c>
      <c r="U8" s="6">
        <v>15</v>
      </c>
      <c r="V8" s="6">
        <v>16</v>
      </c>
      <c r="W8" s="6">
        <v>17</v>
      </c>
      <c r="X8" s="6">
        <v>18</v>
      </c>
      <c r="Y8" s="6">
        <v>19</v>
      </c>
      <c r="Z8" s="6">
        <v>20</v>
      </c>
      <c r="AA8" s="6">
        <v>21</v>
      </c>
      <c r="AB8" s="6">
        <v>22</v>
      </c>
      <c r="AC8" s="6">
        <v>23</v>
      </c>
      <c r="AD8" s="6">
        <v>24</v>
      </c>
      <c r="AE8" s="6">
        <v>25</v>
      </c>
      <c r="AF8" s="6">
        <v>26</v>
      </c>
      <c r="AG8" s="6">
        <v>27</v>
      </c>
      <c r="AH8" s="6">
        <v>28</v>
      </c>
      <c r="AI8" s="6">
        <v>29</v>
      </c>
      <c r="AJ8" s="6">
        <v>30</v>
      </c>
      <c r="AK8" s="6">
        <v>31</v>
      </c>
      <c r="AL8" s="7">
        <v>32</v>
      </c>
      <c r="AM8" s="49"/>
      <c r="AN8" s="51"/>
      <c r="AO8" s="51"/>
      <c r="AP8" s="51"/>
    </row>
    <row r="9" spans="1:44" ht="21">
      <c r="A9" s="41" t="s">
        <v>8</v>
      </c>
      <c r="B9" s="8" t="s">
        <v>15</v>
      </c>
      <c r="C9" s="9" t="s">
        <v>16</v>
      </c>
      <c r="D9" s="10" t="s">
        <v>17</v>
      </c>
      <c r="E9" s="11" t="s">
        <v>18</v>
      </c>
      <c r="F9" s="9" t="s">
        <v>19</v>
      </c>
      <c r="G9" s="12">
        <v>1</v>
      </c>
      <c r="H9" s="12">
        <v>1</v>
      </c>
      <c r="I9" s="12">
        <v>1</v>
      </c>
      <c r="J9" s="12">
        <v>1</v>
      </c>
      <c r="K9" s="12">
        <v>1</v>
      </c>
      <c r="L9" s="12">
        <v>1</v>
      </c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3">
        <f t="shared" ref="AM9:AM17" si="0">SUM(G9:AL9)</f>
        <v>6</v>
      </c>
      <c r="AN9" s="14">
        <v>1.0389999999999999</v>
      </c>
      <c r="AO9" s="14">
        <f>ROUNDDOWN($AM9*$AN9,3)</f>
        <v>6.234</v>
      </c>
      <c r="AP9" s="15" t="s">
        <v>20</v>
      </c>
    </row>
    <row r="10" spans="1:44">
      <c r="A10" s="42"/>
      <c r="B10" s="43" t="s">
        <v>21</v>
      </c>
      <c r="C10" s="16" t="s">
        <v>22</v>
      </c>
      <c r="D10" s="17" t="s">
        <v>23</v>
      </c>
      <c r="E10" s="17"/>
      <c r="F10" s="16" t="s">
        <v>24</v>
      </c>
      <c r="G10" s="12">
        <v>1</v>
      </c>
      <c r="H10" s="12">
        <v>1</v>
      </c>
      <c r="I10" s="12">
        <v>1</v>
      </c>
      <c r="J10" s="12">
        <v>1</v>
      </c>
      <c r="K10" s="12">
        <v>1</v>
      </c>
      <c r="L10" s="12">
        <v>1</v>
      </c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3">
        <f t="shared" si="0"/>
        <v>6</v>
      </c>
      <c r="AN10" s="14">
        <v>0.84399999999999997</v>
      </c>
      <c r="AO10" s="14">
        <f t="shared" ref="AO10:AO17" si="1">ROUNDDOWN($AM10*$AN10,3)</f>
        <v>5.0640000000000001</v>
      </c>
      <c r="AP10" s="18"/>
    </row>
    <row r="11" spans="1:44">
      <c r="A11" s="42"/>
      <c r="B11" s="43"/>
      <c r="C11" s="16" t="s">
        <v>25</v>
      </c>
      <c r="D11" s="17" t="s">
        <v>26</v>
      </c>
      <c r="E11" s="17" t="s">
        <v>27</v>
      </c>
      <c r="F11" s="16" t="s">
        <v>19</v>
      </c>
      <c r="G11" s="12">
        <v>1</v>
      </c>
      <c r="H11" s="12">
        <v>1</v>
      </c>
      <c r="I11" s="12">
        <v>1</v>
      </c>
      <c r="J11" s="12">
        <v>1</v>
      </c>
      <c r="K11" s="12">
        <v>1</v>
      </c>
      <c r="L11" s="12">
        <v>1</v>
      </c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3">
        <f t="shared" si="0"/>
        <v>6</v>
      </c>
      <c r="AN11" s="14">
        <v>1.0389999999999999</v>
      </c>
      <c r="AO11" s="14">
        <f t="shared" si="1"/>
        <v>6.234</v>
      </c>
      <c r="AP11" s="15" t="s">
        <v>20</v>
      </c>
    </row>
    <row r="12" spans="1:44">
      <c r="A12" s="42"/>
      <c r="B12" s="43"/>
      <c r="C12" s="16" t="s">
        <v>28</v>
      </c>
      <c r="D12" s="16"/>
      <c r="E12" s="16"/>
      <c r="F12" s="16" t="s">
        <v>19</v>
      </c>
      <c r="G12" s="12">
        <v>1</v>
      </c>
      <c r="H12" s="12">
        <v>1</v>
      </c>
      <c r="I12" s="12">
        <v>1</v>
      </c>
      <c r="J12" s="12">
        <v>1</v>
      </c>
      <c r="K12" s="12">
        <v>1</v>
      </c>
      <c r="L12" s="12">
        <v>1</v>
      </c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3">
        <f t="shared" si="0"/>
        <v>6</v>
      </c>
      <c r="AN12" s="14">
        <v>1.0389999999999999</v>
      </c>
      <c r="AO12" s="14">
        <f t="shared" si="1"/>
        <v>6.234</v>
      </c>
      <c r="AP12" s="15" t="s">
        <v>20</v>
      </c>
    </row>
    <row r="13" spans="1:44">
      <c r="A13" s="42"/>
      <c r="B13" s="43"/>
      <c r="C13" s="16" t="s">
        <v>29</v>
      </c>
      <c r="D13" s="16"/>
      <c r="E13" s="16"/>
      <c r="F13" s="16" t="s">
        <v>19</v>
      </c>
      <c r="G13" s="12">
        <v>1</v>
      </c>
      <c r="H13" s="12">
        <v>1</v>
      </c>
      <c r="I13" s="12">
        <v>1</v>
      </c>
      <c r="J13" s="12">
        <v>1</v>
      </c>
      <c r="K13" s="12">
        <v>1</v>
      </c>
      <c r="L13" s="12">
        <v>1</v>
      </c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3">
        <f t="shared" si="0"/>
        <v>6</v>
      </c>
      <c r="AN13" s="14">
        <v>1.0389999999999999</v>
      </c>
      <c r="AO13" s="14">
        <f t="shared" si="1"/>
        <v>6.234</v>
      </c>
      <c r="AP13" s="15" t="s">
        <v>20</v>
      </c>
    </row>
    <row r="14" spans="1:44">
      <c r="A14" s="42"/>
      <c r="B14" s="43"/>
      <c r="C14" s="16" t="s">
        <v>30</v>
      </c>
      <c r="D14" s="16"/>
      <c r="E14" s="16"/>
      <c r="F14" s="16" t="s">
        <v>19</v>
      </c>
      <c r="G14" s="12">
        <v>1</v>
      </c>
      <c r="H14" s="12">
        <v>1</v>
      </c>
      <c r="I14" s="12">
        <v>1</v>
      </c>
      <c r="J14" s="12">
        <v>1</v>
      </c>
      <c r="K14" s="12">
        <v>1</v>
      </c>
      <c r="L14" s="12">
        <v>1</v>
      </c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3">
        <f t="shared" si="0"/>
        <v>6</v>
      </c>
      <c r="AN14" s="14">
        <v>1.0389999999999999</v>
      </c>
      <c r="AO14" s="14">
        <f t="shared" si="1"/>
        <v>6.234</v>
      </c>
      <c r="AP14" s="18"/>
    </row>
    <row r="15" spans="1:44">
      <c r="A15" s="42"/>
      <c r="B15" s="43"/>
      <c r="C15" s="16" t="s">
        <v>31</v>
      </c>
      <c r="D15" s="16"/>
      <c r="E15" s="16"/>
      <c r="F15" s="16" t="s">
        <v>19</v>
      </c>
      <c r="G15" s="12">
        <v>1</v>
      </c>
      <c r="H15" s="12">
        <v>1</v>
      </c>
      <c r="I15" s="12">
        <v>1</v>
      </c>
      <c r="J15" s="12">
        <v>1</v>
      </c>
      <c r="K15" s="12">
        <v>1</v>
      </c>
      <c r="L15" s="12">
        <v>1</v>
      </c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3">
        <f t="shared" si="0"/>
        <v>6</v>
      </c>
      <c r="AN15" s="14">
        <v>1.0389999999999999</v>
      </c>
      <c r="AO15" s="14">
        <f t="shared" si="1"/>
        <v>6.234</v>
      </c>
      <c r="AP15" s="15" t="s">
        <v>20</v>
      </c>
    </row>
    <row r="16" spans="1:44">
      <c r="A16" s="42"/>
      <c r="B16" s="43"/>
      <c r="C16" s="16" t="s">
        <v>32</v>
      </c>
      <c r="D16" s="16"/>
      <c r="E16" s="16"/>
      <c r="F16" s="16" t="s">
        <v>19</v>
      </c>
      <c r="G16" s="12">
        <v>1</v>
      </c>
      <c r="H16" s="12">
        <v>1</v>
      </c>
      <c r="I16" s="12">
        <v>1</v>
      </c>
      <c r="J16" s="12">
        <v>1</v>
      </c>
      <c r="K16" s="12">
        <v>1</v>
      </c>
      <c r="L16" s="12">
        <v>1</v>
      </c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3">
        <f t="shared" si="0"/>
        <v>6</v>
      </c>
      <c r="AN16" s="14">
        <v>1.0389999999999999</v>
      </c>
      <c r="AO16" s="14">
        <f t="shared" si="1"/>
        <v>6.234</v>
      </c>
      <c r="AP16" s="15" t="s">
        <v>20</v>
      </c>
    </row>
    <row r="17" spans="1:42">
      <c r="A17" s="42"/>
      <c r="B17" s="43"/>
      <c r="C17" s="16" t="s">
        <v>33</v>
      </c>
      <c r="D17" s="16"/>
      <c r="E17" s="16"/>
      <c r="F17" s="16" t="s">
        <v>19</v>
      </c>
      <c r="G17" s="12">
        <v>1</v>
      </c>
      <c r="H17" s="12">
        <v>1</v>
      </c>
      <c r="I17" s="12">
        <v>1</v>
      </c>
      <c r="J17" s="12">
        <v>1</v>
      </c>
      <c r="K17" s="12">
        <v>1</v>
      </c>
      <c r="L17" s="12">
        <v>1</v>
      </c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3">
        <f t="shared" si="0"/>
        <v>6</v>
      </c>
      <c r="AN17" s="14">
        <v>1.0389999999999999</v>
      </c>
      <c r="AO17" s="14">
        <f t="shared" si="1"/>
        <v>6.234</v>
      </c>
      <c r="AP17" s="18"/>
    </row>
    <row r="18" spans="1:42">
      <c r="A18" s="39" t="s">
        <v>34</v>
      </c>
      <c r="B18" s="39"/>
      <c r="C18" s="39"/>
      <c r="D18" s="39"/>
      <c r="E18" s="39"/>
      <c r="F18" s="3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20">
        <f>SUM(AM9:AM17)</f>
        <v>54</v>
      </c>
      <c r="AN18" s="21"/>
      <c r="AO18" s="21">
        <f>SUM(AO9:AO17)</f>
        <v>54.936000000000007</v>
      </c>
      <c r="AP18" s="21"/>
    </row>
    <row r="19" spans="1:42" ht="21">
      <c r="A19" s="41" t="s">
        <v>35</v>
      </c>
      <c r="B19" s="8" t="s">
        <v>15</v>
      </c>
      <c r="C19" s="9" t="s">
        <v>36</v>
      </c>
      <c r="D19" s="10" t="s">
        <v>17</v>
      </c>
      <c r="E19" s="11" t="s">
        <v>18</v>
      </c>
      <c r="F19" s="9" t="s">
        <v>37</v>
      </c>
      <c r="G19" s="12"/>
      <c r="H19" s="12"/>
      <c r="I19" s="12"/>
      <c r="J19" s="12"/>
      <c r="K19" s="12"/>
      <c r="L19" s="12"/>
      <c r="M19" s="12">
        <v>1</v>
      </c>
      <c r="N19" s="12">
        <v>1</v>
      </c>
      <c r="O19" s="12">
        <v>1</v>
      </c>
      <c r="P19" s="12">
        <v>1</v>
      </c>
      <c r="Q19" s="12">
        <v>1</v>
      </c>
      <c r="R19" s="12">
        <v>1</v>
      </c>
      <c r="S19" s="12">
        <v>1</v>
      </c>
      <c r="T19" s="12">
        <v>1</v>
      </c>
      <c r="U19" s="12">
        <v>1</v>
      </c>
      <c r="V19" s="12">
        <v>1</v>
      </c>
      <c r="W19" s="12">
        <v>1</v>
      </c>
      <c r="X19" s="12">
        <v>1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1</v>
      </c>
      <c r="AF19" s="12">
        <v>1</v>
      </c>
      <c r="AG19" s="12">
        <v>1</v>
      </c>
      <c r="AH19" s="12">
        <v>1</v>
      </c>
      <c r="AI19" s="12">
        <v>1</v>
      </c>
      <c r="AJ19" s="12">
        <v>1</v>
      </c>
      <c r="AK19" s="12">
        <v>1</v>
      </c>
      <c r="AL19" s="12">
        <v>1</v>
      </c>
      <c r="AM19" s="13">
        <f t="shared" ref="AM19:AM32" si="2">SUM(G19:AL19)</f>
        <v>26</v>
      </c>
      <c r="AN19" s="14">
        <v>1.1839999999999999</v>
      </c>
      <c r="AO19" s="14">
        <f t="shared" ref="AO19:AO32" si="3">ROUNDDOWN($AM19*$AN19,3)</f>
        <v>30.783999999999999</v>
      </c>
      <c r="AP19" s="15" t="s">
        <v>20</v>
      </c>
    </row>
    <row r="20" spans="1:42">
      <c r="A20" s="42"/>
      <c r="B20" s="43" t="s">
        <v>21</v>
      </c>
      <c r="C20" s="16" t="s">
        <v>22</v>
      </c>
      <c r="D20" s="16" t="s">
        <v>38</v>
      </c>
      <c r="E20" s="16"/>
      <c r="F20" s="16" t="s">
        <v>39</v>
      </c>
      <c r="G20" s="12"/>
      <c r="H20" s="12"/>
      <c r="I20" s="12"/>
      <c r="J20" s="12"/>
      <c r="K20" s="12">
        <v>1</v>
      </c>
      <c r="L20" s="12">
        <v>1</v>
      </c>
      <c r="M20" s="12">
        <v>1</v>
      </c>
      <c r="N20" s="12">
        <v>1</v>
      </c>
      <c r="O20" s="12">
        <v>1</v>
      </c>
      <c r="P20" s="12">
        <v>1</v>
      </c>
      <c r="Q20" s="12">
        <v>1</v>
      </c>
      <c r="R20" s="12">
        <v>1</v>
      </c>
      <c r="S20" s="12">
        <v>1</v>
      </c>
      <c r="T20" s="12">
        <v>1</v>
      </c>
      <c r="U20" s="12">
        <v>1</v>
      </c>
      <c r="V20" s="12">
        <v>1</v>
      </c>
      <c r="W20" s="12">
        <v>1</v>
      </c>
      <c r="X20" s="12">
        <v>1</v>
      </c>
      <c r="Y20" s="12">
        <v>1</v>
      </c>
      <c r="Z20" s="12">
        <v>1</v>
      </c>
      <c r="AA20" s="12">
        <v>1</v>
      </c>
      <c r="AB20" s="12">
        <v>1</v>
      </c>
      <c r="AC20" s="12">
        <v>1</v>
      </c>
      <c r="AD20" s="12">
        <v>1</v>
      </c>
      <c r="AE20" s="12">
        <v>1</v>
      </c>
      <c r="AF20" s="12">
        <v>1</v>
      </c>
      <c r="AG20" s="12">
        <v>1</v>
      </c>
      <c r="AH20" s="12">
        <v>1</v>
      </c>
      <c r="AI20" s="12">
        <v>1</v>
      </c>
      <c r="AJ20" s="12">
        <v>1</v>
      </c>
      <c r="AK20" s="12">
        <v>1</v>
      </c>
      <c r="AL20" s="12">
        <v>1</v>
      </c>
      <c r="AM20" s="13">
        <f t="shared" si="2"/>
        <v>28</v>
      </c>
      <c r="AN20" s="14">
        <v>1.1839999999999999</v>
      </c>
      <c r="AO20" s="14">
        <f t="shared" si="3"/>
        <v>33.152000000000001</v>
      </c>
      <c r="AP20" s="15" t="s">
        <v>20</v>
      </c>
    </row>
    <row r="21" spans="1:42">
      <c r="A21" s="42"/>
      <c r="B21" s="43"/>
      <c r="C21" s="16" t="s">
        <v>25</v>
      </c>
      <c r="D21" s="16" t="s">
        <v>40</v>
      </c>
      <c r="E21" s="16"/>
      <c r="F21" s="16" t="s">
        <v>39</v>
      </c>
      <c r="G21" s="12"/>
      <c r="H21" s="12"/>
      <c r="I21" s="12"/>
      <c r="J21" s="12"/>
      <c r="K21" s="12">
        <v>1</v>
      </c>
      <c r="L21" s="12">
        <v>1</v>
      </c>
      <c r="M21" s="12">
        <v>1</v>
      </c>
      <c r="N21" s="12">
        <v>1</v>
      </c>
      <c r="O21" s="12">
        <v>1</v>
      </c>
      <c r="P21" s="12">
        <v>1</v>
      </c>
      <c r="Q21" s="12">
        <v>1</v>
      </c>
      <c r="R21" s="12">
        <v>1</v>
      </c>
      <c r="S21" s="12">
        <v>1</v>
      </c>
      <c r="T21" s="12">
        <v>1</v>
      </c>
      <c r="U21" s="12">
        <v>1</v>
      </c>
      <c r="V21" s="12">
        <v>1</v>
      </c>
      <c r="W21" s="12">
        <v>1</v>
      </c>
      <c r="X21" s="12">
        <v>1</v>
      </c>
      <c r="Y21" s="12">
        <v>1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1</v>
      </c>
      <c r="AG21" s="12">
        <v>1</v>
      </c>
      <c r="AH21" s="12">
        <v>1</v>
      </c>
      <c r="AI21" s="12">
        <v>1</v>
      </c>
      <c r="AJ21" s="12">
        <v>1</v>
      </c>
      <c r="AK21" s="12">
        <v>1</v>
      </c>
      <c r="AL21" s="12"/>
      <c r="AM21" s="13">
        <f t="shared" si="2"/>
        <v>27</v>
      </c>
      <c r="AN21" s="14">
        <v>1.1839999999999999</v>
      </c>
      <c r="AO21" s="14">
        <f t="shared" si="3"/>
        <v>31.968</v>
      </c>
      <c r="AP21" s="22"/>
    </row>
    <row r="22" spans="1:42">
      <c r="A22" s="42"/>
      <c r="B22" s="43"/>
      <c r="C22" s="16" t="s">
        <v>41</v>
      </c>
      <c r="D22" s="16" t="s">
        <v>42</v>
      </c>
      <c r="E22" s="16"/>
      <c r="F22" s="16" t="s">
        <v>39</v>
      </c>
      <c r="G22" s="12"/>
      <c r="H22" s="12"/>
      <c r="I22" s="12"/>
      <c r="J22" s="12"/>
      <c r="K22" s="12">
        <v>1</v>
      </c>
      <c r="L22" s="12">
        <v>1</v>
      </c>
      <c r="M22" s="12">
        <v>1</v>
      </c>
      <c r="N22" s="12">
        <v>1</v>
      </c>
      <c r="O22" s="12">
        <v>1</v>
      </c>
      <c r="P22" s="12">
        <v>1</v>
      </c>
      <c r="Q22" s="12">
        <v>1</v>
      </c>
      <c r="R22" s="12">
        <v>1</v>
      </c>
      <c r="S22" s="12">
        <v>1</v>
      </c>
      <c r="T22" s="12">
        <v>1</v>
      </c>
      <c r="U22" s="12">
        <v>1</v>
      </c>
      <c r="V22" s="12">
        <v>1</v>
      </c>
      <c r="W22" s="12">
        <v>1</v>
      </c>
      <c r="X22" s="12">
        <v>1</v>
      </c>
      <c r="Y22" s="12">
        <v>1</v>
      </c>
      <c r="Z22" s="12">
        <v>1</v>
      </c>
      <c r="AA22" s="12">
        <v>1</v>
      </c>
      <c r="AB22" s="12">
        <v>1</v>
      </c>
      <c r="AC22" s="12">
        <v>1</v>
      </c>
      <c r="AD22" s="12">
        <v>1</v>
      </c>
      <c r="AE22" s="12">
        <v>1</v>
      </c>
      <c r="AF22" s="12">
        <v>1</v>
      </c>
      <c r="AG22" s="12">
        <v>1</v>
      </c>
      <c r="AH22" s="12">
        <v>1</v>
      </c>
      <c r="AI22" s="12">
        <v>1</v>
      </c>
      <c r="AJ22" s="12"/>
      <c r="AK22" s="12"/>
      <c r="AL22" s="12"/>
      <c r="AM22" s="13">
        <f t="shared" si="2"/>
        <v>25</v>
      </c>
      <c r="AN22" s="14">
        <v>1.1839999999999999</v>
      </c>
      <c r="AO22" s="14">
        <f t="shared" si="3"/>
        <v>29.6</v>
      </c>
      <c r="AP22" s="22"/>
    </row>
    <row r="23" spans="1:42">
      <c r="A23" s="42"/>
      <c r="B23" s="43"/>
      <c r="C23" s="16" t="s">
        <v>43</v>
      </c>
      <c r="D23" s="16"/>
      <c r="E23" s="16"/>
      <c r="F23" s="16" t="s">
        <v>44</v>
      </c>
      <c r="G23" s="12"/>
      <c r="H23" s="12"/>
      <c r="I23" s="12"/>
      <c r="J23" s="12">
        <v>1</v>
      </c>
      <c r="K23" s="12">
        <v>1</v>
      </c>
      <c r="L23" s="12">
        <v>1</v>
      </c>
      <c r="M23" s="12">
        <v>1</v>
      </c>
      <c r="N23" s="12">
        <v>1</v>
      </c>
      <c r="O23" s="12">
        <v>1</v>
      </c>
      <c r="P23" s="12">
        <v>1</v>
      </c>
      <c r="Q23" s="12">
        <v>1</v>
      </c>
      <c r="R23" s="12">
        <v>1</v>
      </c>
      <c r="S23" s="12">
        <v>1</v>
      </c>
      <c r="T23" s="12">
        <v>1</v>
      </c>
      <c r="U23" s="12">
        <v>1</v>
      </c>
      <c r="V23" s="12">
        <v>1</v>
      </c>
      <c r="W23" s="12">
        <v>1</v>
      </c>
      <c r="X23" s="12">
        <v>1</v>
      </c>
      <c r="Y23" s="12">
        <v>1</v>
      </c>
      <c r="Z23" s="12">
        <v>1</v>
      </c>
      <c r="AA23" s="12">
        <v>1</v>
      </c>
      <c r="AB23" s="12">
        <v>1</v>
      </c>
      <c r="AC23" s="12">
        <v>1</v>
      </c>
      <c r="AD23" s="12">
        <v>1</v>
      </c>
      <c r="AE23" s="12">
        <v>1</v>
      </c>
      <c r="AF23" s="12">
        <v>1</v>
      </c>
      <c r="AG23" s="12">
        <v>1</v>
      </c>
      <c r="AH23" s="12">
        <v>1</v>
      </c>
      <c r="AI23" s="12">
        <v>1</v>
      </c>
      <c r="AJ23" s="12">
        <v>1</v>
      </c>
      <c r="AK23" s="12">
        <v>1</v>
      </c>
      <c r="AL23" s="12">
        <v>1</v>
      </c>
      <c r="AM23" s="13">
        <f t="shared" si="2"/>
        <v>29</v>
      </c>
      <c r="AN23" s="14">
        <v>1</v>
      </c>
      <c r="AO23" s="14">
        <f t="shared" si="3"/>
        <v>29</v>
      </c>
      <c r="AP23" s="23"/>
    </row>
    <row r="24" spans="1:42">
      <c r="A24" s="42"/>
      <c r="B24" s="43"/>
      <c r="C24" s="16" t="s">
        <v>45</v>
      </c>
      <c r="D24" s="16"/>
      <c r="E24" s="16"/>
      <c r="F24" s="16" t="s">
        <v>39</v>
      </c>
      <c r="G24" s="12"/>
      <c r="H24" s="12"/>
      <c r="I24" s="12"/>
      <c r="J24" s="12">
        <v>1</v>
      </c>
      <c r="K24" s="12">
        <v>1</v>
      </c>
      <c r="L24" s="12">
        <v>1</v>
      </c>
      <c r="M24" s="12">
        <v>1</v>
      </c>
      <c r="N24" s="12">
        <v>1</v>
      </c>
      <c r="O24" s="12">
        <v>1</v>
      </c>
      <c r="P24" s="12">
        <v>1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>
        <v>0.46400000000000002</v>
      </c>
      <c r="AI24" s="12">
        <v>1</v>
      </c>
      <c r="AJ24" s="12">
        <v>1</v>
      </c>
      <c r="AK24" s="12">
        <v>1</v>
      </c>
      <c r="AL24" s="12">
        <v>1</v>
      </c>
      <c r="AM24" s="13">
        <f t="shared" si="2"/>
        <v>11.464</v>
      </c>
      <c r="AN24" s="14">
        <v>1.1839999999999999</v>
      </c>
      <c r="AO24" s="14">
        <f t="shared" si="3"/>
        <v>13.573</v>
      </c>
      <c r="AP24" s="15" t="s">
        <v>20</v>
      </c>
    </row>
    <row r="25" spans="1:42">
      <c r="A25" s="42"/>
      <c r="B25" s="43"/>
      <c r="C25" s="16" t="s">
        <v>46</v>
      </c>
      <c r="D25" s="16"/>
      <c r="E25" s="16"/>
      <c r="F25" s="16" t="s">
        <v>37</v>
      </c>
      <c r="G25" s="12"/>
      <c r="H25" s="12"/>
      <c r="I25" s="12"/>
      <c r="J25" s="12"/>
      <c r="K25" s="12"/>
      <c r="L25" s="12"/>
      <c r="M25" s="12"/>
      <c r="N25" s="12">
        <v>1</v>
      </c>
      <c r="O25" s="12">
        <v>1</v>
      </c>
      <c r="P25" s="12">
        <v>1</v>
      </c>
      <c r="Q25" s="12">
        <v>1</v>
      </c>
      <c r="R25" s="12">
        <v>1</v>
      </c>
      <c r="S25" s="12">
        <v>1</v>
      </c>
      <c r="T25" s="12">
        <v>1</v>
      </c>
      <c r="U25" s="12">
        <v>1</v>
      </c>
      <c r="V25" s="12">
        <v>1</v>
      </c>
      <c r="W25" s="12">
        <v>1</v>
      </c>
      <c r="X25" s="12">
        <v>1</v>
      </c>
      <c r="Y25" s="12">
        <v>1</v>
      </c>
      <c r="Z25" s="12">
        <v>1</v>
      </c>
      <c r="AA25" s="12">
        <v>1</v>
      </c>
      <c r="AB25" s="12">
        <v>1</v>
      </c>
      <c r="AC25" s="12">
        <v>1</v>
      </c>
      <c r="AD25" s="12">
        <v>1</v>
      </c>
      <c r="AE25" s="12">
        <v>1</v>
      </c>
      <c r="AF25" s="12">
        <v>1</v>
      </c>
      <c r="AG25" s="12">
        <v>1</v>
      </c>
      <c r="AH25" s="12">
        <v>1</v>
      </c>
      <c r="AI25" s="12">
        <v>1</v>
      </c>
      <c r="AJ25" s="12">
        <v>1</v>
      </c>
      <c r="AK25" s="12">
        <v>1</v>
      </c>
      <c r="AL25" s="12">
        <v>1</v>
      </c>
      <c r="AM25" s="13">
        <f t="shared" si="2"/>
        <v>25</v>
      </c>
      <c r="AN25" s="14">
        <v>1.1839999999999999</v>
      </c>
      <c r="AO25" s="14">
        <f t="shared" si="3"/>
        <v>29.6</v>
      </c>
      <c r="AP25" s="15" t="s">
        <v>20</v>
      </c>
    </row>
    <row r="26" spans="1:42">
      <c r="A26" s="42"/>
      <c r="B26" s="43"/>
      <c r="C26" s="16" t="s">
        <v>47</v>
      </c>
      <c r="D26" s="16"/>
      <c r="E26" s="16"/>
      <c r="F26" s="16" t="s">
        <v>44</v>
      </c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>
        <v>1</v>
      </c>
      <c r="AA26" s="12">
        <v>1</v>
      </c>
      <c r="AB26" s="12">
        <v>1</v>
      </c>
      <c r="AC26" s="12">
        <v>1</v>
      </c>
      <c r="AD26" s="12">
        <v>1</v>
      </c>
      <c r="AE26" s="12">
        <v>1</v>
      </c>
      <c r="AF26" s="12">
        <v>1</v>
      </c>
      <c r="AG26" s="12">
        <v>1</v>
      </c>
      <c r="AH26" s="12">
        <v>1</v>
      </c>
      <c r="AI26" s="12"/>
      <c r="AJ26" s="12"/>
      <c r="AK26" s="12"/>
      <c r="AL26" s="12"/>
      <c r="AM26" s="13">
        <f t="shared" si="2"/>
        <v>9</v>
      </c>
      <c r="AN26" s="14">
        <v>1</v>
      </c>
      <c r="AO26" s="14">
        <f t="shared" si="3"/>
        <v>9</v>
      </c>
      <c r="AP26" s="24"/>
    </row>
    <row r="27" spans="1:42">
      <c r="A27" s="42"/>
      <c r="B27" s="43"/>
      <c r="C27" s="16" t="s">
        <v>48</v>
      </c>
      <c r="D27" s="16"/>
      <c r="E27" s="16"/>
      <c r="F27" s="16" t="s">
        <v>37</v>
      </c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>
        <v>1</v>
      </c>
      <c r="AJ27" s="12">
        <v>1</v>
      </c>
      <c r="AK27" s="12">
        <v>1</v>
      </c>
      <c r="AL27" s="12">
        <v>1</v>
      </c>
      <c r="AM27" s="13">
        <f t="shared" si="2"/>
        <v>4</v>
      </c>
      <c r="AN27" s="14">
        <v>1.1839999999999999</v>
      </c>
      <c r="AO27" s="14">
        <f t="shared" si="3"/>
        <v>4.7359999999999998</v>
      </c>
      <c r="AP27" s="18"/>
    </row>
    <row r="28" spans="1:42">
      <c r="A28" s="42"/>
      <c r="B28" s="43"/>
      <c r="C28" s="16" t="s">
        <v>49</v>
      </c>
      <c r="D28" s="16"/>
      <c r="E28" s="16"/>
      <c r="F28" s="25" t="s">
        <v>50</v>
      </c>
      <c r="G28" s="12"/>
      <c r="H28" s="12"/>
      <c r="I28" s="12"/>
      <c r="J28" s="12"/>
      <c r="K28" s="12"/>
      <c r="L28" s="12"/>
      <c r="M28" s="12"/>
      <c r="N28" s="12">
        <v>1</v>
      </c>
      <c r="O28" s="12">
        <v>1</v>
      </c>
      <c r="P28" s="12">
        <v>1</v>
      </c>
      <c r="Q28" s="12">
        <v>1</v>
      </c>
      <c r="R28" s="12">
        <v>1</v>
      </c>
      <c r="S28" s="12">
        <v>1</v>
      </c>
      <c r="T28" s="12">
        <v>1</v>
      </c>
      <c r="U28" s="12">
        <v>1</v>
      </c>
      <c r="V28" s="12">
        <v>1</v>
      </c>
      <c r="W28" s="12">
        <v>1</v>
      </c>
      <c r="X28" s="12">
        <v>1</v>
      </c>
      <c r="Y28" s="12">
        <v>1</v>
      </c>
      <c r="Z28" s="12">
        <v>1</v>
      </c>
      <c r="AA28" s="12">
        <v>1</v>
      </c>
      <c r="AB28" s="12">
        <v>1</v>
      </c>
      <c r="AC28" s="12">
        <v>1</v>
      </c>
      <c r="AD28" s="12">
        <v>1</v>
      </c>
      <c r="AE28" s="12">
        <v>1</v>
      </c>
      <c r="AF28" s="12">
        <v>1</v>
      </c>
      <c r="AG28" s="12">
        <v>1</v>
      </c>
      <c r="AH28" s="12">
        <v>1</v>
      </c>
      <c r="AI28" s="12">
        <v>1</v>
      </c>
      <c r="AJ28" s="12">
        <v>1</v>
      </c>
      <c r="AK28" s="12">
        <v>1</v>
      </c>
      <c r="AL28" s="12">
        <v>1</v>
      </c>
      <c r="AM28" s="13">
        <f t="shared" si="2"/>
        <v>25</v>
      </c>
      <c r="AN28" s="14">
        <v>1.1000000000000001</v>
      </c>
      <c r="AO28" s="14">
        <f t="shared" si="3"/>
        <v>27.5</v>
      </c>
      <c r="AP28" s="15" t="s">
        <v>20</v>
      </c>
    </row>
    <row r="29" spans="1:42">
      <c r="A29" s="42"/>
      <c r="B29" s="43"/>
      <c r="C29" s="16" t="s">
        <v>51</v>
      </c>
      <c r="D29" s="16"/>
      <c r="E29" s="16"/>
      <c r="F29" s="25" t="s">
        <v>52</v>
      </c>
      <c r="G29" s="12"/>
      <c r="H29" s="12"/>
      <c r="I29" s="12"/>
      <c r="J29" s="12"/>
      <c r="K29" s="12"/>
      <c r="L29" s="12"/>
      <c r="M29" s="12"/>
      <c r="N29" s="12">
        <v>1</v>
      </c>
      <c r="O29" s="12">
        <v>1</v>
      </c>
      <c r="P29" s="12">
        <v>1</v>
      </c>
      <c r="Q29" s="12">
        <v>1</v>
      </c>
      <c r="R29" s="12">
        <v>1</v>
      </c>
      <c r="S29" s="12">
        <v>1</v>
      </c>
      <c r="T29" s="12">
        <v>1</v>
      </c>
      <c r="U29" s="12">
        <v>1</v>
      </c>
      <c r="V29" s="12">
        <v>1</v>
      </c>
      <c r="W29" s="12">
        <v>1</v>
      </c>
      <c r="X29" s="12">
        <v>1</v>
      </c>
      <c r="Y29" s="12">
        <v>1</v>
      </c>
      <c r="Z29" s="12">
        <v>1</v>
      </c>
      <c r="AA29" s="12">
        <v>1</v>
      </c>
      <c r="AB29" s="12">
        <v>1</v>
      </c>
      <c r="AC29" s="12">
        <v>1</v>
      </c>
      <c r="AD29" s="12">
        <v>1</v>
      </c>
      <c r="AE29" s="12">
        <v>1</v>
      </c>
      <c r="AF29" s="12">
        <v>1</v>
      </c>
      <c r="AG29" s="12">
        <v>1</v>
      </c>
      <c r="AH29" s="12">
        <v>1</v>
      </c>
      <c r="AI29" s="12">
        <v>1</v>
      </c>
      <c r="AJ29" s="12">
        <v>1</v>
      </c>
      <c r="AK29" s="12">
        <v>1</v>
      </c>
      <c r="AL29" s="12"/>
      <c r="AM29" s="13">
        <f t="shared" si="2"/>
        <v>24</v>
      </c>
      <c r="AN29" s="14">
        <v>0.83</v>
      </c>
      <c r="AO29" s="14">
        <f t="shared" si="3"/>
        <v>19.920000000000002</v>
      </c>
      <c r="AP29" s="24"/>
    </row>
    <row r="30" spans="1:42">
      <c r="A30" s="42"/>
      <c r="B30" s="43"/>
      <c r="C30" s="16" t="s">
        <v>53</v>
      </c>
      <c r="D30" s="16"/>
      <c r="E30" s="16"/>
      <c r="F30" s="25" t="s">
        <v>54</v>
      </c>
      <c r="G30" s="12"/>
      <c r="H30" s="12"/>
      <c r="I30" s="12"/>
      <c r="J30" s="12"/>
      <c r="K30" s="12"/>
      <c r="L30" s="12"/>
      <c r="M30" s="12"/>
      <c r="N30" s="12">
        <v>1</v>
      </c>
      <c r="O30" s="12">
        <v>1</v>
      </c>
      <c r="P30" s="12">
        <v>1</v>
      </c>
      <c r="Q30" s="12">
        <v>1</v>
      </c>
      <c r="R30" s="12">
        <v>1</v>
      </c>
      <c r="S30" s="12">
        <v>1</v>
      </c>
      <c r="T30" s="12">
        <v>1</v>
      </c>
      <c r="U30" s="12">
        <v>1</v>
      </c>
      <c r="V30" s="12">
        <v>1</v>
      </c>
      <c r="W30" s="12">
        <v>1</v>
      </c>
      <c r="X30" s="12">
        <v>1</v>
      </c>
      <c r="Y30" s="12">
        <v>1</v>
      </c>
      <c r="Z30" s="12">
        <v>1</v>
      </c>
      <c r="AA30" s="12">
        <v>1</v>
      </c>
      <c r="AB30" s="12">
        <v>1</v>
      </c>
      <c r="AC30" s="12">
        <v>1</v>
      </c>
      <c r="AD30" s="12">
        <v>1</v>
      </c>
      <c r="AE30" s="12">
        <v>1</v>
      </c>
      <c r="AF30" s="12">
        <v>1</v>
      </c>
      <c r="AG30" s="12">
        <v>1</v>
      </c>
      <c r="AH30" s="12">
        <v>1</v>
      </c>
      <c r="AI30" s="12">
        <v>1</v>
      </c>
      <c r="AJ30" s="12">
        <v>1</v>
      </c>
      <c r="AK30" s="12">
        <v>1</v>
      </c>
      <c r="AL30" s="12"/>
      <c r="AM30" s="13">
        <f t="shared" si="2"/>
        <v>24</v>
      </c>
      <c r="AN30" s="14">
        <v>0.67900000000000005</v>
      </c>
      <c r="AO30" s="14">
        <f t="shared" si="3"/>
        <v>16.295999999999999</v>
      </c>
      <c r="AP30" s="24"/>
    </row>
    <row r="31" spans="1:42">
      <c r="A31" s="42"/>
      <c r="B31" s="43"/>
      <c r="C31" s="16" t="s">
        <v>55</v>
      </c>
      <c r="D31" s="16"/>
      <c r="E31" s="16"/>
      <c r="F31" s="16" t="s">
        <v>19</v>
      </c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>
        <v>1</v>
      </c>
      <c r="R31" s="12">
        <v>1</v>
      </c>
      <c r="S31" s="12">
        <v>1</v>
      </c>
      <c r="T31" s="12">
        <v>1</v>
      </c>
      <c r="U31" s="12">
        <v>1</v>
      </c>
      <c r="V31" s="12">
        <v>1</v>
      </c>
      <c r="W31" s="12">
        <v>1</v>
      </c>
      <c r="X31" s="12">
        <v>1</v>
      </c>
      <c r="Y31" s="12">
        <v>1</v>
      </c>
      <c r="Z31" s="12">
        <v>1</v>
      </c>
      <c r="AA31" s="12">
        <v>1</v>
      </c>
      <c r="AB31" s="12">
        <v>1</v>
      </c>
      <c r="AC31" s="12">
        <v>1</v>
      </c>
      <c r="AD31" s="12">
        <v>1</v>
      </c>
      <c r="AE31" s="12">
        <v>1</v>
      </c>
      <c r="AF31" s="12">
        <v>1</v>
      </c>
      <c r="AG31" s="12">
        <v>1</v>
      </c>
      <c r="AH31" s="12">
        <v>1</v>
      </c>
      <c r="AI31" s="12">
        <v>1</v>
      </c>
      <c r="AJ31" s="12">
        <v>1</v>
      </c>
      <c r="AK31" s="12">
        <v>1</v>
      </c>
      <c r="AL31" s="12"/>
      <c r="AM31" s="13">
        <f t="shared" si="2"/>
        <v>21</v>
      </c>
      <c r="AN31" s="14">
        <v>1.0389999999999999</v>
      </c>
      <c r="AO31" s="14">
        <f t="shared" si="3"/>
        <v>21.818999999999999</v>
      </c>
      <c r="AP31" s="15" t="s">
        <v>20</v>
      </c>
    </row>
    <row r="32" spans="1:42">
      <c r="A32" s="42"/>
      <c r="B32" s="43"/>
      <c r="C32" s="16" t="s">
        <v>56</v>
      </c>
      <c r="D32" s="16"/>
      <c r="E32" s="16"/>
      <c r="F32" s="16" t="s">
        <v>57</v>
      </c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>
        <v>1</v>
      </c>
      <c r="R32" s="12">
        <v>1</v>
      </c>
      <c r="S32" s="12">
        <v>1</v>
      </c>
      <c r="T32" s="12">
        <v>1</v>
      </c>
      <c r="U32" s="12">
        <v>1</v>
      </c>
      <c r="V32" s="12">
        <v>1</v>
      </c>
      <c r="W32" s="12">
        <v>1</v>
      </c>
      <c r="X32" s="12">
        <v>1</v>
      </c>
      <c r="Y32" s="12">
        <v>1</v>
      </c>
      <c r="Z32" s="12">
        <v>1</v>
      </c>
      <c r="AA32" s="12">
        <v>1</v>
      </c>
      <c r="AB32" s="12">
        <v>1</v>
      </c>
      <c r="AC32" s="12">
        <v>1</v>
      </c>
      <c r="AD32" s="12">
        <v>1</v>
      </c>
      <c r="AE32" s="12">
        <v>1</v>
      </c>
      <c r="AF32" s="12">
        <v>1</v>
      </c>
      <c r="AG32" s="12">
        <v>1</v>
      </c>
      <c r="AH32" s="12">
        <v>1</v>
      </c>
      <c r="AI32" s="12">
        <v>1</v>
      </c>
      <c r="AJ32" s="12">
        <v>1</v>
      </c>
      <c r="AK32" s="12">
        <v>1</v>
      </c>
      <c r="AL32" s="12"/>
      <c r="AM32" s="13">
        <f t="shared" si="2"/>
        <v>21</v>
      </c>
      <c r="AN32" s="14">
        <v>1.0389999999999999</v>
      </c>
      <c r="AO32" s="14">
        <f t="shared" si="3"/>
        <v>21.818999999999999</v>
      </c>
      <c r="AP32" s="18"/>
    </row>
    <row r="33" spans="1:42">
      <c r="A33" s="39" t="s">
        <v>34</v>
      </c>
      <c r="B33" s="39"/>
      <c r="C33" s="39"/>
      <c r="D33" s="39"/>
      <c r="E33" s="39"/>
      <c r="F33" s="3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20">
        <f>SUM(AM19:AM32)</f>
        <v>299.464</v>
      </c>
      <c r="AN33" s="21"/>
      <c r="AO33" s="21">
        <f>SUM(AO19:AO32)</f>
        <v>318.767</v>
      </c>
      <c r="AP33" s="21"/>
    </row>
    <row r="34" spans="1:42" ht="13.5" customHeight="1">
      <c r="A34" s="35" t="s">
        <v>66</v>
      </c>
      <c r="B34" s="35"/>
      <c r="C34" s="16" t="s">
        <v>36</v>
      </c>
      <c r="D34" s="16" t="s">
        <v>58</v>
      </c>
      <c r="F34" s="16" t="s">
        <v>39</v>
      </c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3">
        <v>29</v>
      </c>
      <c r="AN34" s="14"/>
      <c r="AO34" s="36" t="s">
        <v>59</v>
      </c>
      <c r="AP34" s="15" t="s">
        <v>20</v>
      </c>
    </row>
    <row r="35" spans="1:42" ht="13.5" customHeight="1">
      <c r="A35" s="35"/>
      <c r="B35" s="35"/>
      <c r="C35" s="16" t="s">
        <v>36</v>
      </c>
      <c r="D35" s="16"/>
      <c r="E35" s="16" t="s">
        <v>60</v>
      </c>
      <c r="F35" s="16" t="s">
        <v>39</v>
      </c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3">
        <v>29</v>
      </c>
      <c r="AN35" s="14"/>
      <c r="AO35" s="37"/>
      <c r="AP35" s="15"/>
    </row>
    <row r="36" spans="1:42">
      <c r="A36" s="35"/>
      <c r="B36" s="35"/>
      <c r="C36" s="16" t="s">
        <v>61</v>
      </c>
      <c r="D36" s="16"/>
      <c r="E36" s="16"/>
      <c r="F36" s="16" t="s">
        <v>39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3">
        <v>29</v>
      </c>
      <c r="AN36" s="14"/>
      <c r="AO36" s="37"/>
      <c r="AP36" s="18"/>
    </row>
    <row r="37" spans="1:42">
      <c r="A37" s="35"/>
      <c r="B37" s="35"/>
      <c r="C37" s="16" t="s">
        <v>29</v>
      </c>
      <c r="D37" s="16"/>
      <c r="E37" s="16"/>
      <c r="F37" s="16" t="s">
        <v>39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3">
        <v>29</v>
      </c>
      <c r="AN37" s="14"/>
      <c r="AO37" s="37"/>
      <c r="AP37" s="18"/>
    </row>
    <row r="38" spans="1:42">
      <c r="A38" s="35"/>
      <c r="B38" s="35"/>
      <c r="C38" s="16" t="s">
        <v>30</v>
      </c>
      <c r="D38" s="16"/>
      <c r="E38" s="16"/>
      <c r="F38" s="16" t="s">
        <v>39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3">
        <v>29</v>
      </c>
      <c r="AN38" s="14"/>
      <c r="AO38" s="37"/>
      <c r="AP38" s="26"/>
    </row>
    <row r="39" spans="1:42">
      <c r="A39" s="35"/>
      <c r="B39" s="35"/>
      <c r="C39" s="16" t="s">
        <v>31</v>
      </c>
      <c r="D39" s="16"/>
      <c r="E39" s="16"/>
      <c r="F39" s="16" t="s">
        <v>62</v>
      </c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3">
        <v>29</v>
      </c>
      <c r="AN39" s="14"/>
      <c r="AO39" s="37"/>
      <c r="AP39" s="26"/>
    </row>
    <row r="40" spans="1:42">
      <c r="A40" s="35"/>
      <c r="B40" s="35"/>
      <c r="C40" s="16" t="s">
        <v>32</v>
      </c>
      <c r="D40" s="16"/>
      <c r="E40" s="16"/>
      <c r="F40" s="16" t="s">
        <v>19</v>
      </c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3">
        <v>29</v>
      </c>
      <c r="AN40" s="14"/>
      <c r="AO40" s="37"/>
      <c r="AP40" s="26"/>
    </row>
    <row r="41" spans="1:42">
      <c r="A41" s="35"/>
      <c r="B41" s="35"/>
      <c r="C41" s="16" t="s">
        <v>33</v>
      </c>
      <c r="D41" s="16"/>
      <c r="E41" s="16"/>
      <c r="F41" s="16" t="s">
        <v>24</v>
      </c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3">
        <v>29</v>
      </c>
      <c r="AN41" s="14"/>
      <c r="AO41" s="38"/>
      <c r="AP41" s="26"/>
    </row>
    <row r="42" spans="1:42">
      <c r="A42" s="39" t="s">
        <v>34</v>
      </c>
      <c r="B42" s="39"/>
      <c r="C42" s="39"/>
      <c r="D42" s="39"/>
      <c r="E42" s="39"/>
      <c r="F42" s="39"/>
      <c r="G42" s="19"/>
      <c r="H42" s="19"/>
      <c r="I42" s="19"/>
      <c r="J42" s="19"/>
      <c r="K42" s="19"/>
      <c r="L42" s="19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0"/>
      <c r="AN42" s="21"/>
      <c r="AO42" s="21">
        <f>ROUND(AO33/85*15,3)</f>
        <v>56.253</v>
      </c>
      <c r="AP42" s="28"/>
    </row>
    <row r="43" spans="1:42">
      <c r="A43" s="39" t="s">
        <v>63</v>
      </c>
      <c r="B43" s="39"/>
      <c r="C43" s="39"/>
      <c r="D43" s="39"/>
      <c r="E43" s="39"/>
      <c r="F43" s="39"/>
      <c r="G43" s="19"/>
      <c r="H43" s="19"/>
      <c r="I43" s="19"/>
      <c r="J43" s="19"/>
      <c r="K43" s="19"/>
      <c r="L43" s="19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0"/>
      <c r="AN43" s="21"/>
      <c r="AO43" s="21">
        <f>SUM(AO33,AO42)</f>
        <v>375.02</v>
      </c>
      <c r="AP43" s="28"/>
    </row>
    <row r="44" spans="1:42">
      <c r="A44" s="40" t="s">
        <v>64</v>
      </c>
      <c r="B44" s="40"/>
      <c r="C44" s="40"/>
      <c r="D44" s="40"/>
      <c r="E44" s="40"/>
      <c r="F44" s="40"/>
      <c r="G44" s="29"/>
      <c r="H44" s="29"/>
      <c r="I44" s="29"/>
      <c r="J44" s="29"/>
      <c r="K44" s="29"/>
      <c r="L44" s="29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1"/>
      <c r="AN44" s="32"/>
      <c r="AO44" s="32">
        <f>SUM(AO18,AO33,AO42)</f>
        <v>429.95599999999996</v>
      </c>
      <c r="AP44" s="32"/>
    </row>
    <row r="45" spans="1:42" ht="20.100000000000001" customHeight="1">
      <c r="A45" s="33"/>
      <c r="B45" s="33"/>
      <c r="C45" s="33"/>
      <c r="D45" s="33"/>
      <c r="E45" s="33"/>
      <c r="F45" s="34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</row>
    <row r="46" spans="1:42" ht="20.100000000000001" customHeight="1">
      <c r="A46" s="33"/>
      <c r="B46" s="33"/>
      <c r="C46" s="33"/>
      <c r="D46" s="33"/>
      <c r="E46" s="33"/>
      <c r="F46" s="34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</row>
    <row r="47" spans="1:42" ht="20.100000000000001" customHeight="1">
      <c r="A47" s="33"/>
      <c r="B47" s="33"/>
      <c r="C47" s="33"/>
      <c r="D47" s="33"/>
      <c r="E47" s="33"/>
      <c r="F47" s="34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</row>
    <row r="48" spans="1:42" ht="20.100000000000001" customHeight="1">
      <c r="A48" s="33"/>
      <c r="B48" s="33"/>
      <c r="C48" s="33"/>
      <c r="D48" s="33"/>
      <c r="E48" s="33"/>
      <c r="F48" s="34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</row>
    <row r="49" spans="1:38" ht="20.100000000000001" customHeight="1">
      <c r="A49" s="33"/>
      <c r="B49" s="33"/>
      <c r="C49" s="33"/>
      <c r="D49" s="33"/>
      <c r="E49" s="33"/>
      <c r="F49" s="34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</row>
    <row r="50" spans="1:38" ht="20.100000000000001" customHeight="1">
      <c r="A50" s="33"/>
      <c r="B50" s="33"/>
      <c r="C50" s="33"/>
      <c r="D50" s="33"/>
      <c r="E50" s="33"/>
      <c r="F50" s="34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</row>
    <row r="51" spans="1:38" ht="19.5" customHeight="1">
      <c r="A51" s="33"/>
      <c r="B51" s="33"/>
      <c r="C51" s="33"/>
      <c r="D51" s="33"/>
      <c r="E51" s="33"/>
      <c r="F51" s="34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</row>
    <row r="52" spans="1:38" ht="19.5" customHeight="1"/>
    <row r="53" spans="1:38" ht="19.5" customHeight="1"/>
    <row r="54" spans="1:38" ht="19.5" customHeight="1"/>
    <row r="55" spans="1:38" ht="19.5" customHeight="1"/>
    <row r="56" spans="1:38" ht="19.5" customHeight="1"/>
    <row r="57" spans="1:38" ht="19.5" customHeight="1"/>
    <row r="58" spans="1:38" ht="19.5" customHeight="1"/>
    <row r="59" spans="1:38" ht="19.5" customHeight="1"/>
    <row r="60" spans="1:38" ht="19.5" customHeight="1"/>
    <row r="61" spans="1:38" ht="19.5" customHeight="1"/>
    <row r="62" spans="1:38" ht="19.5" customHeight="1"/>
    <row r="63" spans="1:38" ht="19.5" customHeight="1"/>
    <row r="64" spans="1:38" ht="22.5" customHeight="1"/>
    <row r="65" ht="27.75" customHeight="1"/>
    <row r="66" ht="59.25" customHeight="1"/>
    <row r="67" ht="27.75" customHeight="1"/>
    <row r="68" ht="58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80.2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</sheetData>
  <mergeCells count="27">
    <mergeCell ref="AO7:AO8"/>
    <mergeCell ref="AP7:AP8"/>
    <mergeCell ref="A2:AP2"/>
    <mergeCell ref="A4:C4"/>
    <mergeCell ref="D4:AP4"/>
    <mergeCell ref="A5:C5"/>
    <mergeCell ref="D5:AP5"/>
    <mergeCell ref="A7:B8"/>
    <mergeCell ref="C7:C8"/>
    <mergeCell ref="D7:D8"/>
    <mergeCell ref="E7:E8"/>
    <mergeCell ref="F7:F8"/>
    <mergeCell ref="A33:F33"/>
    <mergeCell ref="G7:L7"/>
    <mergeCell ref="M7:AK7"/>
    <mergeCell ref="AM7:AM8"/>
    <mergeCell ref="AN7:AN8"/>
    <mergeCell ref="A9:A17"/>
    <mergeCell ref="B10:B17"/>
    <mergeCell ref="A18:F18"/>
    <mergeCell ref="A19:A32"/>
    <mergeCell ref="B20:B32"/>
    <mergeCell ref="A34:B41"/>
    <mergeCell ref="AO34:AO41"/>
    <mergeCell ref="A42:F42"/>
    <mergeCell ref="A43:F43"/>
    <mergeCell ref="A44:F44"/>
  </mergeCells>
  <phoneticPr fontId="3" type="noConversion"/>
  <conditionalFormatting sqref="G34:AL41 G9:AL17 G19:AL32">
    <cfRule type="cellIs" dxfId="0" priority="1" stopIfTrue="1" operator="notEqual">
      <formula>0</formula>
    </cfRule>
  </conditionalFormatting>
  <printOptions horizontalCentered="1" verticalCentered="1"/>
  <pageMargins left="0.74803149606299213" right="0.43307086614173229" top="0.59055118110236227" bottom="0.55118110236220474" header="0.51181102362204722" footer="0.51181102362204722"/>
  <pageSetup paperSize="9" scale="7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배치표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UNIST</dc:creator>
  <cp:lastModifiedBy>UNIST</cp:lastModifiedBy>
  <dcterms:created xsi:type="dcterms:W3CDTF">2013-10-10T00:08:56Z</dcterms:created>
  <dcterms:modified xsi:type="dcterms:W3CDTF">2013-10-10T01:58:28Z</dcterms:modified>
</cp:coreProperties>
</file>